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741" firstSheet="2" activeTab="2"/>
  </bookViews>
  <sheets>
    <sheet name="Sheet1" sheetId="1" state="hidden" r:id="rId1"/>
    <sheet name="Sheet1 (2)" sheetId="3" state="hidden" r:id="rId2"/>
    <sheet name="Sheet2" sheetId="8" r:id="rId3"/>
  </sheets>
  <calcPr calcId="144525"/>
</workbook>
</file>

<file path=xl/sharedStrings.xml><?xml version="1.0" encoding="utf-8"?>
<sst xmlns="http://schemas.openxmlformats.org/spreadsheetml/2006/main" count="327" uniqueCount="176">
  <si>
    <t>第一批预计资助（已受理）</t>
  </si>
  <si>
    <t>序号</t>
  </si>
  <si>
    <t>类型</t>
  </si>
  <si>
    <t>项目名称</t>
  </si>
  <si>
    <t>申报单位</t>
  </si>
  <si>
    <t>委托/出让单位</t>
  </si>
  <si>
    <t>预计资助金额
（万元）</t>
  </si>
  <si>
    <t>技术交易金额
（万元）</t>
  </si>
  <si>
    <t>审计建议</t>
  </si>
  <si>
    <t>技术开发合同补助</t>
  </si>
  <si>
    <t>高产1,3-丙二醇克雷伯氏肺炎杆菌的改造</t>
  </si>
  <si>
    <t>东莞深圳清华大学研究院创新中心</t>
  </si>
  <si>
    <t>广东清大智兴生物技术有限公司（松山湖）</t>
  </si>
  <si>
    <t>技术开发补贴类的申报单位为受托方，即合同乙方，很难要求其提供甲方购买服务的资金是否属于财政经费的依据，因此，除特殊情况（如序号18/19中，东莞市科技馆和东莞理工学院这两家明显财政供养单位以专项资金购买散裂中子源中心的服务项目需专门核查外，其余可不需特意核查资金来源）</t>
  </si>
  <si>
    <t>数冲自动双层上料台技术研发</t>
  </si>
  <si>
    <t>广东群欣工业技术协同创新研究院</t>
  </si>
  <si>
    <t>东莞市星桥钣金智能装备有限公司（东坑）</t>
  </si>
  <si>
    <t>一种高阻燃环氧树脂胶黏剂的制备技术研发</t>
  </si>
  <si>
    <t>东莞市新懿电子材料技术有限公司（大岭山）</t>
  </si>
  <si>
    <t>一种电子芯片封装专用热熔胶带的制备技术研发</t>
  </si>
  <si>
    <t>物料输送和在线顶升称重二合一装置技术研发</t>
  </si>
  <si>
    <t>广东钮铂尔科技有限公司（大朗）</t>
  </si>
  <si>
    <t>具有消音降噪功能的低噪音热吹风设备技术研发</t>
  </si>
  <si>
    <t>高速全自动持续供料装置技术研发</t>
  </si>
  <si>
    <t>高效可控温的用于热缩管的热吹风设备技术研发</t>
  </si>
  <si>
    <t>高精度多方位升降移载机技术研发</t>
  </si>
  <si>
    <t>互联网+智慧医疗大数据信息共享云平台开发</t>
  </si>
  <si>
    <t>东莞市科达计算机系统工程有限公司（虎门）</t>
  </si>
  <si>
    <t>智慧社区实时监控安防云平台开发</t>
  </si>
  <si>
    <t>一种滑块切换式180°铰链技术研发</t>
  </si>
  <si>
    <t>东莞市橙工电子科技有限公司（大朗）</t>
  </si>
  <si>
    <t>一种采用组装式轴体的铰链技术研发</t>
  </si>
  <si>
    <t>双耳头戴产品钢丝控制装置技术研发</t>
  </si>
  <si>
    <t>东莞市乐星电子有限公司（大朗）</t>
  </si>
  <si>
    <t>半自动橡胶放料装置技术研发</t>
  </si>
  <si>
    <t>低功耗低延迟高解析电路方案的开发</t>
  </si>
  <si>
    <t>东莞市漫步者科技有限公司</t>
  </si>
  <si>
    <t>东莞市漫步者电竞科技有限公司（松山湖）</t>
  </si>
  <si>
    <t>高性能硅橡胶材料开发与应用</t>
  </si>
  <si>
    <t>华南协同创新研究院</t>
  </si>
  <si>
    <t>东莞市思齐橡胶技术有限公司（万江）</t>
  </si>
  <si>
    <t>中子工程材料衍射谱仪系统</t>
  </si>
  <si>
    <t>散裂中子源科学中心</t>
  </si>
  <si>
    <t>东莞市科学技术博物馆（南城）</t>
  </si>
  <si>
    <t>多物理谱仪系统</t>
  </si>
  <si>
    <t>东莞理工学院（松山湖）</t>
  </si>
  <si>
    <t>颈戴耳机CM70-F项目</t>
  </si>
  <si>
    <t>佳禾智能科技股份有限公司</t>
  </si>
  <si>
    <t>华为终端有限公司（松山湖）</t>
  </si>
  <si>
    <t>颈戴耳机NILE项目</t>
  </si>
  <si>
    <t>技术转让补助</t>
  </si>
  <si>
    <t>一种光电材料及其制备方法与在有机电子器件中的应用</t>
  </si>
  <si>
    <t>东莞伏安光电科技有限公司</t>
  </si>
  <si>
    <t>华南理工大学</t>
  </si>
  <si>
    <t>技术转让补贴类的申报单位为购买方，即合同甲方，需明确核查购买技术成果资金的来源，如属财政专项经费需披露）</t>
  </si>
  <si>
    <t>高能直接几何非弹性种子散射飞行时间谱仪</t>
  </si>
  <si>
    <t>中山大学</t>
  </si>
  <si>
    <t>小计</t>
  </si>
  <si>
    <r>
      <rPr>
        <b/>
        <sz val="11"/>
        <color theme="1"/>
        <rFont val="宋体"/>
        <charset val="134"/>
      </rPr>
      <t>第一批预计资助（已受理）</t>
    </r>
  </si>
  <si>
    <r>
      <rPr>
        <sz val="11"/>
        <color theme="1"/>
        <rFont val="宋体"/>
        <charset val="134"/>
      </rPr>
      <t>序号</t>
    </r>
  </si>
  <si>
    <r>
      <rPr>
        <sz val="11"/>
        <color theme="1"/>
        <rFont val="宋体"/>
        <charset val="134"/>
      </rPr>
      <t>类型</t>
    </r>
  </si>
  <si>
    <r>
      <rPr>
        <sz val="11"/>
        <color theme="1"/>
        <rFont val="宋体"/>
        <charset val="134"/>
      </rPr>
      <t>项目名称</t>
    </r>
  </si>
  <si>
    <r>
      <rPr>
        <sz val="11"/>
        <color theme="1"/>
        <rFont val="宋体"/>
        <charset val="134"/>
      </rPr>
      <t>申报单位</t>
    </r>
  </si>
  <si>
    <r>
      <rPr>
        <sz val="11"/>
        <color theme="1"/>
        <rFont val="宋体"/>
        <charset val="134"/>
      </rPr>
      <t>委托</t>
    </r>
    <r>
      <rPr>
        <sz val="11"/>
        <color theme="1"/>
        <rFont val="Arial Narrow"/>
        <charset val="134"/>
      </rPr>
      <t>/</t>
    </r>
    <r>
      <rPr>
        <sz val="11"/>
        <color theme="1"/>
        <rFont val="宋体"/>
        <charset val="134"/>
      </rPr>
      <t>出让单位</t>
    </r>
  </si>
  <si>
    <r>
      <rPr>
        <sz val="11"/>
        <color theme="1"/>
        <rFont val="宋体"/>
        <charset val="134"/>
      </rPr>
      <t>预计资助金额
（万元）</t>
    </r>
  </si>
  <si>
    <r>
      <rPr>
        <sz val="11"/>
        <color theme="1"/>
        <rFont val="宋体"/>
        <charset val="134"/>
      </rPr>
      <t>技术交易金额
（万元）</t>
    </r>
  </si>
  <si>
    <r>
      <rPr>
        <sz val="11"/>
        <color theme="1"/>
        <rFont val="宋体"/>
        <charset val="134"/>
      </rPr>
      <t>审计建议</t>
    </r>
  </si>
  <si>
    <r>
      <rPr>
        <sz val="11"/>
        <color theme="1"/>
        <rFont val="宋体"/>
        <charset val="134"/>
      </rPr>
      <t>注册地址</t>
    </r>
    <r>
      <rPr>
        <sz val="11"/>
        <color theme="1"/>
        <rFont val="Arial Narrow"/>
        <charset val="134"/>
      </rPr>
      <t xml:space="preserve"> </t>
    </r>
  </si>
  <si>
    <r>
      <rPr>
        <sz val="11"/>
        <color theme="1"/>
        <rFont val="宋体"/>
        <charset val="134"/>
      </rPr>
      <t>法人资格</t>
    </r>
  </si>
  <si>
    <r>
      <rPr>
        <sz val="11"/>
        <color theme="1"/>
        <rFont val="宋体"/>
        <charset val="134"/>
      </rPr>
      <t>税收</t>
    </r>
  </si>
  <si>
    <r>
      <rPr>
        <sz val="11"/>
        <color theme="1"/>
        <rFont val="宋体"/>
        <charset val="134"/>
      </rPr>
      <t>技术交易金额</t>
    </r>
  </si>
  <si>
    <r>
      <rPr>
        <sz val="11"/>
        <color theme="1"/>
        <rFont val="宋体"/>
        <charset val="134"/>
      </rPr>
      <t>技术开发补贴</t>
    </r>
  </si>
  <si>
    <r>
      <rPr>
        <sz val="11"/>
        <color theme="1"/>
        <rFont val="宋体"/>
        <charset val="134"/>
      </rPr>
      <t>高产</t>
    </r>
    <r>
      <rPr>
        <sz val="11"/>
        <color theme="1"/>
        <rFont val="Arial Narrow"/>
        <charset val="134"/>
      </rPr>
      <t>1,3-</t>
    </r>
    <r>
      <rPr>
        <sz val="11"/>
        <color theme="1"/>
        <rFont val="宋体"/>
        <charset val="134"/>
      </rPr>
      <t>丙二醇克雷伯氏肺炎杆菌的改造</t>
    </r>
  </si>
  <si>
    <r>
      <rPr>
        <sz val="11"/>
        <color theme="1"/>
        <rFont val="宋体"/>
        <charset val="134"/>
      </rPr>
      <t>东莞深圳清华大学研究院创新中心</t>
    </r>
  </si>
  <si>
    <r>
      <rPr>
        <sz val="11"/>
        <color theme="1"/>
        <rFont val="宋体"/>
        <charset val="134"/>
      </rPr>
      <t>广东清大智兴生物技术有限公司（松山湖）</t>
    </r>
  </si>
  <si>
    <r>
      <rPr>
        <sz val="11"/>
        <color theme="1"/>
        <rFont val="宋体"/>
        <charset val="134"/>
      </rPr>
      <t>技术开发补贴类的申报单位为受托方，即合同乙方，很难要求其提供甲方购买服务的资金是否属于财政经费的依据，因此，除特殊情况（如序号</t>
    </r>
    <r>
      <rPr>
        <sz val="11"/>
        <color theme="1"/>
        <rFont val="Arial Narrow"/>
        <charset val="134"/>
      </rPr>
      <t>18/19</t>
    </r>
    <r>
      <rPr>
        <sz val="11"/>
        <color theme="1"/>
        <rFont val="宋体"/>
        <charset val="134"/>
      </rPr>
      <t>中，东莞市科技馆和东莞理工学院这两家明显财政供养单位以专项资金购买散裂中子源中心的服务项目需专门核查外，其余可不需特意核查资金来源）</t>
    </r>
  </si>
  <si>
    <r>
      <rPr>
        <sz val="11"/>
        <color theme="1"/>
        <rFont val="宋体"/>
        <charset val="134"/>
      </rPr>
      <t>数冲自动双层上料台技术研发</t>
    </r>
  </si>
  <si>
    <r>
      <rPr>
        <sz val="11"/>
        <color theme="1"/>
        <rFont val="宋体"/>
        <charset val="134"/>
      </rPr>
      <t>广东群欣工业技术协同创新研究院</t>
    </r>
  </si>
  <si>
    <r>
      <rPr>
        <sz val="11"/>
        <color theme="1"/>
        <rFont val="宋体"/>
        <charset val="134"/>
      </rPr>
      <t>东莞市星桥钣金智能装备有限公司（东坑）</t>
    </r>
  </si>
  <si>
    <r>
      <rPr>
        <sz val="11"/>
        <color theme="1"/>
        <rFont val="宋体"/>
        <charset val="134"/>
      </rPr>
      <t>一种高阻燃环氧树脂胶黏剂的制备技术研发</t>
    </r>
  </si>
  <si>
    <r>
      <rPr>
        <sz val="11"/>
        <color theme="1"/>
        <rFont val="宋体"/>
        <charset val="134"/>
      </rPr>
      <t>东莞市新懿电子材料技术有限公司（大岭山）</t>
    </r>
  </si>
  <si>
    <r>
      <rPr>
        <sz val="11"/>
        <color theme="1"/>
        <rFont val="宋体"/>
        <charset val="134"/>
      </rPr>
      <t>一种电子芯片封装专用热熔胶带的制备技术研发</t>
    </r>
  </si>
  <si>
    <r>
      <rPr>
        <sz val="11"/>
        <color theme="1"/>
        <rFont val="宋体"/>
        <charset val="134"/>
      </rPr>
      <t>物料输送和在线顶升称重二合一装置技术研发</t>
    </r>
  </si>
  <si>
    <r>
      <rPr>
        <sz val="11"/>
        <color theme="1"/>
        <rFont val="宋体"/>
        <charset val="134"/>
      </rPr>
      <t>广东钮铂尔科技有限公司（大朗）</t>
    </r>
  </si>
  <si>
    <r>
      <rPr>
        <sz val="11"/>
        <color theme="1"/>
        <rFont val="宋体"/>
        <charset val="134"/>
      </rPr>
      <t>具有消音降噪功能的低噪音热吹风设备技术研发</t>
    </r>
  </si>
  <si>
    <r>
      <rPr>
        <sz val="11"/>
        <color theme="1"/>
        <rFont val="宋体"/>
        <charset val="134"/>
      </rPr>
      <t>高速全自动持续供料装置技术研发</t>
    </r>
  </si>
  <si>
    <r>
      <rPr>
        <sz val="11"/>
        <color theme="1"/>
        <rFont val="宋体"/>
        <charset val="134"/>
      </rPr>
      <t>高效可控温的用于热缩管的热吹风设备技术研发</t>
    </r>
  </si>
  <si>
    <r>
      <rPr>
        <sz val="11"/>
        <color theme="1"/>
        <rFont val="宋体"/>
        <charset val="134"/>
      </rPr>
      <t>高精度多方位升降移载机技术研发</t>
    </r>
  </si>
  <si>
    <r>
      <rPr>
        <sz val="11"/>
        <color theme="1"/>
        <rFont val="宋体"/>
        <charset val="134"/>
      </rPr>
      <t>互联网</t>
    </r>
    <r>
      <rPr>
        <sz val="11"/>
        <color theme="1"/>
        <rFont val="Arial Narrow"/>
        <charset val="134"/>
      </rPr>
      <t>+</t>
    </r>
    <r>
      <rPr>
        <sz val="11"/>
        <color theme="1"/>
        <rFont val="宋体"/>
        <charset val="134"/>
      </rPr>
      <t>智慧医疗大数据信息共享云平台开发</t>
    </r>
  </si>
  <si>
    <r>
      <rPr>
        <sz val="11"/>
        <color theme="1"/>
        <rFont val="宋体"/>
        <charset val="134"/>
      </rPr>
      <t>东莞市科达计算机系统工程有限公司（虎门）</t>
    </r>
  </si>
  <si>
    <r>
      <rPr>
        <sz val="11"/>
        <color theme="1"/>
        <rFont val="宋体"/>
        <charset val="134"/>
      </rPr>
      <t>智慧社区实时监控安防云平台开发</t>
    </r>
  </si>
  <si>
    <r>
      <rPr>
        <sz val="11"/>
        <color theme="1"/>
        <rFont val="宋体"/>
        <charset val="134"/>
      </rPr>
      <t>合同及发票金额为需要大于等于技术教育金额，收到的技术服务收入金额大于等于交易金额。合同和发票审核对应相关性。</t>
    </r>
  </si>
  <si>
    <r>
      <rPr>
        <sz val="11"/>
        <color theme="1"/>
        <rFont val="宋体"/>
        <charset val="134"/>
      </rPr>
      <t>一种滑块切换式</t>
    </r>
    <r>
      <rPr>
        <sz val="11"/>
        <color theme="1"/>
        <rFont val="Arial Narrow"/>
        <charset val="134"/>
      </rPr>
      <t>180°</t>
    </r>
    <r>
      <rPr>
        <sz val="11"/>
        <color theme="1"/>
        <rFont val="宋体"/>
        <charset val="134"/>
      </rPr>
      <t>铰链技术研发</t>
    </r>
  </si>
  <si>
    <r>
      <rPr>
        <sz val="11"/>
        <color theme="1"/>
        <rFont val="宋体"/>
        <charset val="134"/>
      </rPr>
      <t>东莞市橙工电子科技有限公司（大朗）</t>
    </r>
  </si>
  <si>
    <r>
      <rPr>
        <sz val="11"/>
        <color theme="1"/>
        <rFont val="宋体"/>
        <charset val="134"/>
      </rPr>
      <t>一种采用组装式轴体的铰链技术研发</t>
    </r>
  </si>
  <si>
    <r>
      <rPr>
        <sz val="11"/>
        <color theme="1"/>
        <rFont val="宋体"/>
        <charset val="134"/>
      </rPr>
      <t>发票金额和合同签订金额是一致的</t>
    </r>
  </si>
  <si>
    <r>
      <rPr>
        <sz val="11"/>
        <color theme="1"/>
        <rFont val="宋体"/>
        <charset val="134"/>
      </rPr>
      <t>双耳头戴产品钢丝控制装置技术研发</t>
    </r>
  </si>
  <si>
    <r>
      <rPr>
        <sz val="11"/>
        <color theme="1"/>
        <rFont val="宋体"/>
        <charset val="134"/>
      </rPr>
      <t>东莞市乐星电子有限公司（大朗）</t>
    </r>
  </si>
  <si>
    <r>
      <rPr>
        <sz val="11"/>
        <color theme="1"/>
        <rFont val="宋体"/>
        <charset val="134"/>
      </rPr>
      <t>半自动橡胶放料装置技术研发</t>
    </r>
  </si>
  <si>
    <r>
      <rPr>
        <sz val="11"/>
        <color theme="1"/>
        <rFont val="宋体"/>
        <charset val="134"/>
      </rPr>
      <t>销售收入</t>
    </r>
  </si>
  <si>
    <r>
      <rPr>
        <sz val="11"/>
        <color theme="1"/>
        <rFont val="宋体"/>
        <charset val="134"/>
      </rPr>
      <t>低功耗低延迟高解析电路方案的开发</t>
    </r>
  </si>
  <si>
    <r>
      <rPr>
        <sz val="11"/>
        <color theme="1"/>
        <rFont val="宋体"/>
        <charset val="134"/>
      </rPr>
      <t>东莞市漫步者科技有限公司</t>
    </r>
  </si>
  <si>
    <r>
      <rPr>
        <sz val="11"/>
        <color theme="1"/>
        <rFont val="宋体"/>
        <charset val="134"/>
      </rPr>
      <t>东莞市漫步者电竞科技有限公司（松山湖）</t>
    </r>
  </si>
  <si>
    <r>
      <rPr>
        <sz val="11"/>
        <color theme="1"/>
        <rFont val="宋体"/>
        <charset val="134"/>
      </rPr>
      <t>审核销售方合同和发票相关性</t>
    </r>
  </si>
  <si>
    <r>
      <rPr>
        <sz val="11"/>
        <color theme="1"/>
        <rFont val="宋体"/>
        <charset val="134"/>
      </rPr>
      <t>高性能硅橡胶材料开发与应用</t>
    </r>
  </si>
  <si>
    <r>
      <rPr>
        <sz val="11"/>
        <color theme="1"/>
        <rFont val="宋体"/>
        <charset val="134"/>
      </rPr>
      <t>华南协同创新研究院</t>
    </r>
  </si>
  <si>
    <r>
      <rPr>
        <sz val="11"/>
        <color theme="1"/>
        <rFont val="宋体"/>
        <charset val="134"/>
      </rPr>
      <t>东莞市思齐橡胶技术有限公司（万江）</t>
    </r>
  </si>
  <si>
    <r>
      <rPr>
        <sz val="11"/>
        <color rgb="FFFF0000"/>
        <rFont val="宋体"/>
        <charset val="134"/>
      </rPr>
      <t>技术开发补贴</t>
    </r>
  </si>
  <si>
    <r>
      <rPr>
        <sz val="11"/>
        <color rgb="FFFF0000"/>
        <rFont val="宋体"/>
        <charset val="134"/>
      </rPr>
      <t>中子工程材料衍射谱仪系统</t>
    </r>
  </si>
  <si>
    <r>
      <rPr>
        <sz val="11"/>
        <color rgb="FFFF0000"/>
        <rFont val="宋体"/>
        <charset val="134"/>
      </rPr>
      <t>散裂中子源科学中心</t>
    </r>
  </si>
  <si>
    <r>
      <rPr>
        <sz val="11"/>
        <color theme="1"/>
        <rFont val="宋体"/>
        <charset val="134"/>
      </rPr>
      <t>审核资金的来源是否是专款专用的资金，需要提供项目批复文件</t>
    </r>
  </si>
  <si>
    <r>
      <rPr>
        <sz val="11"/>
        <color rgb="FFFF0000"/>
        <rFont val="宋体"/>
        <charset val="134"/>
      </rPr>
      <t>多物理谱仪系统</t>
    </r>
  </si>
  <si>
    <r>
      <rPr>
        <sz val="11"/>
        <color rgb="FFFF0000"/>
        <rFont val="宋体"/>
        <charset val="134"/>
      </rPr>
      <t>东莞理工学院（松山湖）</t>
    </r>
  </si>
  <si>
    <r>
      <rPr>
        <sz val="11"/>
        <color theme="1"/>
        <rFont val="宋体"/>
        <charset val="134"/>
      </rPr>
      <t>颈戴耳机</t>
    </r>
    <r>
      <rPr>
        <sz val="11"/>
        <color theme="1"/>
        <rFont val="Arial Narrow"/>
        <charset val="134"/>
      </rPr>
      <t>CM70-F</t>
    </r>
    <r>
      <rPr>
        <sz val="11"/>
        <color theme="1"/>
        <rFont val="宋体"/>
        <charset val="134"/>
      </rPr>
      <t>项目</t>
    </r>
  </si>
  <si>
    <r>
      <rPr>
        <sz val="11"/>
        <color theme="1"/>
        <rFont val="宋体"/>
        <charset val="134"/>
      </rPr>
      <t>颈戴耳机</t>
    </r>
    <r>
      <rPr>
        <sz val="11"/>
        <color theme="1"/>
        <rFont val="Arial Narrow"/>
        <charset val="134"/>
      </rPr>
      <t>NILE</t>
    </r>
    <r>
      <rPr>
        <sz val="11"/>
        <color theme="1"/>
        <rFont val="宋体"/>
        <charset val="134"/>
      </rPr>
      <t>项目</t>
    </r>
  </si>
  <si>
    <r>
      <rPr>
        <sz val="11"/>
        <color theme="1"/>
        <rFont val="宋体"/>
        <charset val="134"/>
      </rPr>
      <t>佳禾智能科技股份有限公司</t>
    </r>
  </si>
  <si>
    <r>
      <rPr>
        <sz val="11"/>
        <color theme="1"/>
        <rFont val="宋体"/>
        <charset val="134"/>
      </rPr>
      <t>华为终端有限公司（松山湖）</t>
    </r>
  </si>
  <si>
    <r>
      <rPr>
        <sz val="11"/>
        <color theme="1"/>
        <rFont val="宋体"/>
        <charset val="134"/>
      </rPr>
      <t>技术转让补贴</t>
    </r>
  </si>
  <si>
    <r>
      <rPr>
        <sz val="11"/>
        <color theme="1"/>
        <rFont val="宋体"/>
        <charset val="134"/>
      </rPr>
      <t>一种光电材料及其制备方法与在有机电子器件中的应用</t>
    </r>
  </si>
  <si>
    <r>
      <rPr>
        <sz val="11"/>
        <color theme="1"/>
        <rFont val="宋体"/>
        <charset val="134"/>
      </rPr>
      <t>东莞伏安光电科技有限公司</t>
    </r>
  </si>
  <si>
    <r>
      <rPr>
        <sz val="11"/>
        <color theme="1"/>
        <rFont val="宋体"/>
        <charset val="134"/>
      </rPr>
      <t>华南理工大学</t>
    </r>
  </si>
  <si>
    <r>
      <rPr>
        <sz val="11"/>
        <color theme="1"/>
        <rFont val="宋体"/>
        <charset val="134"/>
      </rPr>
      <t>技术转让补贴类的申报单位为购买方，即合同甲方，需明确核查购买技术成果资金的来源，如属财政专项经费需披露）</t>
    </r>
  </si>
  <si>
    <r>
      <rPr>
        <sz val="11"/>
        <color theme="1"/>
        <rFont val="宋体"/>
        <charset val="134"/>
      </rPr>
      <t>拨款资金来源。属不属于财政资金，</t>
    </r>
  </si>
  <si>
    <r>
      <rPr>
        <b/>
        <sz val="11"/>
        <color theme="1"/>
        <rFont val="宋体"/>
        <charset val="134"/>
      </rPr>
      <t>小计</t>
    </r>
  </si>
  <si>
    <t>东莞松山湖促进科技成果转移转化项目明细表</t>
  </si>
  <si>
    <t>金额单位：元</t>
  </si>
  <si>
    <t>申报技术交易金额</t>
  </si>
  <si>
    <t>核定技术交易金额</t>
  </si>
  <si>
    <t>拟资助金额</t>
  </si>
  <si>
    <t>备注</t>
  </si>
  <si>
    <t>技术开发合同类补助</t>
  </si>
  <si>
    <t>低烟无卤电缆线材料的制备技术研发</t>
  </si>
  <si>
    <t>广东群欣工业技术协同创新研究院有限公司</t>
  </si>
  <si>
    <t>抗静电电缆线的制备技术研发</t>
  </si>
  <si>
    <t>耐磨电缆线的制备技术研发</t>
  </si>
  <si>
    <t>可紫外光固化的热塑性弹性体的制备技术研发</t>
  </si>
  <si>
    <t>耐高温抗菌玩具的制备工艺技术研发</t>
  </si>
  <si>
    <t>广东群欣技术开发有限公司</t>
  </si>
  <si>
    <t>三层激光自动上料台技术研发</t>
  </si>
  <si>
    <t>数控冲床地轨侧上料装置技术研发</t>
  </si>
  <si>
    <t>脉冲加热焊锡设备技术研发</t>
  </si>
  <si>
    <t>转盘式焊锡平台技术研发</t>
  </si>
  <si>
    <t>电连接器尾部锁紧机构研发</t>
  </si>
  <si>
    <t>多重锁紧电连接器技术研发</t>
  </si>
  <si>
    <t>防水绝缘电连接器的技术研发</t>
  </si>
  <si>
    <t>易更换式电连接器技术研发</t>
  </si>
  <si>
    <t>可脱落式电连接器技术研发</t>
  </si>
  <si>
    <t>基于卡簧式矩形电连接器技术研发</t>
  </si>
  <si>
    <t>可同步安装铜头与螺丝的自动化设备技术研发</t>
  </si>
  <si>
    <t>数控车床快换内撑精密锁紧装置技术研发</t>
  </si>
  <si>
    <t>闯红灯电警抓拍系统开发</t>
  </si>
  <si>
    <t>高清视频监控维护系统开发</t>
  </si>
  <si>
    <t>内啮合齿轮泵技术研发</t>
  </si>
  <si>
    <t>导热聚氯乙烯的制备工艺技术研发</t>
  </si>
  <si>
    <t>丙烯酸结构胶黏剂制备技术研发</t>
  </si>
  <si>
    <t>全自动胶片编带机的技术研发</t>
  </si>
  <si>
    <t>夹抱试验机的研发</t>
  </si>
  <si>
    <t>快速零跌落试验机的研发</t>
  </si>
  <si>
    <t>电脑式荷重移动曲线仪试验机的研发</t>
  </si>
  <si>
    <t>鱼塘消毒粉液自动投送车的研发</t>
  </si>
  <si>
    <t>可降解热塑性弹性体材料制备技术研发</t>
  </si>
  <si>
    <t>食品级抗菌阻燃 TPE 材料的制备技术研发</t>
  </si>
  <si>
    <t>阻燃耐高温电缆线的制备技术研发</t>
  </si>
  <si>
    <t>耐高温防滴落玩具的制备工艺技术研发</t>
  </si>
  <si>
    <t>LED 灯芯用高散热 PC 的制备工艺研发</t>
  </si>
  <si>
    <t>降解速率可控的婴儿餐具的制备工艺技术研发</t>
  </si>
  <si>
    <t>可穿戴氟橡胶材料开发与应用</t>
  </si>
  <si>
    <t>银粉形貌控制及高温烧结银浆工艺研究</t>
  </si>
  <si>
    <t>广东华中科技大学工业技术研究院</t>
  </si>
  <si>
    <t>功能性食品与日化产品开发</t>
  </si>
  <si>
    <t>技术合同登记服务机构类奖励</t>
  </si>
  <si>
    <t>东莞市技术与知识产权服务中心</t>
  </si>
  <si>
    <t>东莞市知识产权交易服务中心有限公司</t>
  </si>
  <si>
    <t>5283.35（暂不拨付）</t>
  </si>
  <si>
    <t>待补充办理社会保险登记并正常缴纳员工社保后拨付</t>
  </si>
  <si>
    <t>合计</t>
  </si>
</sst>
</file>

<file path=xl/styles.xml><?xml version="1.0" encoding="utf-8"?>
<styleSheet xmlns="http://schemas.openxmlformats.org/spreadsheetml/2006/main">
  <numFmts count="7">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_ ;_ * \-#,##0.00000_ ;_ * &quot;-&quot;??_ ;_ @_ "/>
    <numFmt numFmtId="177" formatCode="_ * #,##0.00000_ ;_ * \-#,##0.00000_ ;_ * &quot;-&quot;?????_ ;_ @_ "/>
  </numFmts>
  <fonts count="28">
    <font>
      <sz val="11"/>
      <color theme="1"/>
      <name val="宋体"/>
      <charset val="134"/>
      <scheme val="minor"/>
    </font>
    <font>
      <sz val="11"/>
      <color theme="1"/>
      <name val="Arial Narrow"/>
      <charset val="134"/>
    </font>
    <font>
      <b/>
      <sz val="11"/>
      <color theme="1"/>
      <name val="Arial Narrow"/>
      <charset val="134"/>
    </font>
    <font>
      <sz val="11"/>
      <color rgb="FFFF0000"/>
      <name val="Arial Narrow"/>
      <charset val="134"/>
    </font>
    <font>
      <sz val="11"/>
      <color rgb="FFFF0000"/>
      <name val="宋体"/>
      <charset val="134"/>
    </font>
    <font>
      <sz val="11"/>
      <color theme="1"/>
      <name val="宋体"/>
      <charset val="134"/>
    </font>
    <font>
      <b/>
      <sz val="11"/>
      <color theme="1"/>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8"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10" borderId="0" applyNumberFormat="0" applyBorder="0" applyAlignment="0" applyProtection="0">
      <alignment vertical="center"/>
    </xf>
    <xf numFmtId="0" fontId="14" fillId="0" borderId="10" applyNumberFormat="0" applyFill="0" applyAlignment="0" applyProtection="0">
      <alignment vertical="center"/>
    </xf>
    <xf numFmtId="0" fontId="11" fillId="11" borderId="0" applyNumberFormat="0" applyBorder="0" applyAlignment="0" applyProtection="0">
      <alignment vertical="center"/>
    </xf>
    <xf numFmtId="0" fontId="20" fillId="12" borderId="11" applyNumberFormat="0" applyAlignment="0" applyProtection="0">
      <alignment vertical="center"/>
    </xf>
    <xf numFmtId="0" fontId="21" fillId="12" borderId="7" applyNumberFormat="0" applyAlignment="0" applyProtection="0">
      <alignment vertical="center"/>
    </xf>
    <xf numFmtId="0" fontId="22" fillId="13" borderId="12"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74">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1" xfId="0" applyBorder="1">
      <alignment vertical="center"/>
    </xf>
    <xf numFmtId="7"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wrapText="1"/>
    </xf>
    <xf numFmtId="0" fontId="1" fillId="2" borderId="0" xfId="0" applyFont="1" applyFill="1">
      <alignment vertical="center"/>
    </xf>
    <xf numFmtId="0" fontId="1" fillId="0" borderId="0" xfId="0" applyFont="1">
      <alignment vertical="center"/>
    </xf>
    <xf numFmtId="0" fontId="1" fillId="0" borderId="0" xfId="0" applyFont="1" applyAlignment="1">
      <alignment horizontal="left" vertical="center"/>
    </xf>
    <xf numFmtId="43" fontId="1" fillId="0" borderId="0" xfId="8" applyFont="1">
      <alignment vertical="center"/>
    </xf>
    <xf numFmtId="176" fontId="1" fillId="0" borderId="0" xfId="8" applyNumberFormat="1" applyFont="1">
      <alignment vertical="center"/>
    </xf>
    <xf numFmtId="0" fontId="2" fillId="0" borderId="6" xfId="0" applyFont="1" applyFill="1" applyBorder="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43" fontId="1" fillId="0" borderId="1" xfId="8" applyFont="1" applyFill="1" applyBorder="1" applyAlignment="1">
      <alignment horizontal="center" vertical="center"/>
    </xf>
    <xf numFmtId="176" fontId="1" fillId="0" borderId="1" xfId="8" applyNumberFormat="1" applyFont="1" applyFill="1" applyBorder="1" applyAlignment="1">
      <alignment horizontal="center" vertical="center" wrapText="1"/>
    </xf>
    <xf numFmtId="176" fontId="1" fillId="0" borderId="1" xfId="8" applyNumberFormat="1" applyFont="1" applyFill="1" applyBorder="1" applyAlignment="1">
      <alignment vertical="center" wrapText="1"/>
    </xf>
    <xf numFmtId="0" fontId="1" fillId="0" borderId="1" xfId="0" applyFont="1" applyFill="1" applyBorder="1" applyAlignment="1">
      <alignment horizontal="left" vertical="center"/>
    </xf>
    <xf numFmtId="43" fontId="1" fillId="0" borderId="1" xfId="8" applyFont="1" applyFill="1" applyBorder="1" applyAlignment="1">
      <alignment horizontal="center" vertical="center" wrapText="1"/>
    </xf>
    <xf numFmtId="176" fontId="1" fillId="0" borderId="1" xfId="8" applyNumberFormat="1" applyFont="1" applyFill="1" applyBorder="1" applyAlignment="1">
      <alignment horizontal="center" vertical="center"/>
    </xf>
    <xf numFmtId="176" fontId="1" fillId="0" borderId="1" xfId="8" applyNumberFormat="1" applyFont="1" applyFill="1" applyBorder="1" applyAlignment="1">
      <alignment vertical="center"/>
    </xf>
    <xf numFmtId="0" fontId="1" fillId="0" borderId="0" xfId="0" applyFont="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76" fontId="1" fillId="2" borderId="1" xfId="8" applyNumberFormat="1" applyFont="1" applyFill="1" applyBorder="1" applyAlignment="1">
      <alignment horizontal="center" vertical="center"/>
    </xf>
    <xf numFmtId="176" fontId="1" fillId="2" borderId="1" xfId="8" applyNumberFormat="1"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3" fontId="4" fillId="2" borderId="1" xfId="8" applyFont="1" applyFill="1" applyBorder="1" applyAlignment="1">
      <alignment horizontal="center" vertical="center" wrapText="1"/>
    </xf>
    <xf numFmtId="176" fontId="3" fillId="2" borderId="1" xfId="8" applyNumberFormat="1" applyFont="1" applyFill="1" applyBorder="1" applyAlignment="1">
      <alignment horizontal="center" vertical="center"/>
    </xf>
    <xf numFmtId="176" fontId="3" fillId="2" borderId="1" xfId="8" applyNumberFormat="1" applyFont="1" applyFill="1" applyBorder="1" applyAlignment="1">
      <alignment vertical="center"/>
    </xf>
    <xf numFmtId="43" fontId="3" fillId="2" borderId="1" xfId="8" applyFont="1" applyFill="1" applyBorder="1" applyAlignment="1">
      <alignment horizontal="center" vertical="center" wrapText="1"/>
    </xf>
    <xf numFmtId="0" fontId="5" fillId="0" borderId="1" xfId="0" applyFont="1" applyFill="1" applyBorder="1" applyAlignment="1">
      <alignment horizontal="center" vertical="center"/>
    </xf>
    <xf numFmtId="43" fontId="5" fillId="0" borderId="1" xfId="8" applyFont="1" applyFill="1" applyBorder="1" applyAlignment="1">
      <alignment horizontal="center" vertical="center" wrapText="1"/>
    </xf>
    <xf numFmtId="0" fontId="1" fillId="0" borderId="0" xfId="0" applyFont="1" applyAlignment="1">
      <alignment vertical="center" wrapText="1"/>
    </xf>
    <xf numFmtId="0" fontId="2" fillId="0" borderId="1" xfId="0" applyFont="1" applyFill="1" applyBorder="1" applyAlignment="1">
      <alignment horizontal="center" vertical="center"/>
    </xf>
    <xf numFmtId="43" fontId="2" fillId="0" borderId="1" xfId="8" applyFont="1" applyFill="1" applyBorder="1" applyAlignment="1">
      <alignment horizontal="center" vertical="center"/>
    </xf>
    <xf numFmtId="176" fontId="2" fillId="0" borderId="1" xfId="8" applyNumberFormat="1" applyFont="1" applyFill="1" applyBorder="1" applyAlignment="1">
      <alignment vertical="center"/>
    </xf>
    <xf numFmtId="0" fontId="1" fillId="0" borderId="0" xfId="0" applyFont="1" applyFill="1" applyBorder="1">
      <alignment vertical="center"/>
    </xf>
    <xf numFmtId="0" fontId="1" fillId="2" borderId="0" xfId="0" applyFont="1" applyFill="1" applyAlignment="1">
      <alignment horizontal="left" vertical="center" wrapText="1"/>
    </xf>
    <xf numFmtId="0" fontId="0" fillId="2" borderId="0" xfId="0" applyFill="1">
      <alignment vertical="center"/>
    </xf>
    <xf numFmtId="0" fontId="0" fillId="0" borderId="0" xfId="0" applyAlignment="1">
      <alignment horizontal="left" vertical="center"/>
    </xf>
    <xf numFmtId="0" fontId="6" fillId="0" borderId="6" xfId="0" applyFont="1" applyFill="1" applyBorder="1" applyAlignment="1">
      <alignment horizontal="center" vertical="center"/>
    </xf>
    <xf numFmtId="0" fontId="6"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176" fontId="0" fillId="0" borderId="1" xfId="8" applyNumberFormat="1" applyFont="1" applyFill="1" applyBorder="1" applyAlignment="1">
      <alignment horizontal="center" vertical="center"/>
    </xf>
    <xf numFmtId="176" fontId="0" fillId="0" borderId="1" xfId="8" applyNumberFormat="1" applyFont="1" applyFill="1" applyBorder="1" applyAlignment="1">
      <alignment vertical="center"/>
    </xf>
    <xf numFmtId="0" fontId="0" fillId="0" borderId="0" xfId="0" applyFont="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xf>
    <xf numFmtId="176" fontId="0" fillId="2" borderId="1" xfId="8" applyNumberFormat="1" applyFont="1" applyFill="1" applyBorder="1" applyAlignment="1">
      <alignment horizontal="center" vertical="center"/>
    </xf>
    <xf numFmtId="176" fontId="0" fillId="2" borderId="1" xfId="8" applyNumberFormat="1"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8" applyNumberFormat="1" applyFont="1" applyFill="1" applyBorder="1" applyAlignment="1">
      <alignment horizontal="center" vertical="center"/>
    </xf>
    <xf numFmtId="176" fontId="7" fillId="0" borderId="1" xfId="8" applyNumberFormat="1" applyFont="1" applyFill="1" applyBorder="1" applyAlignment="1">
      <alignment vertical="center"/>
    </xf>
    <xf numFmtId="0" fontId="0" fillId="0" borderId="0" xfId="0" applyAlignment="1">
      <alignment vertical="center" wrapText="1"/>
    </xf>
    <xf numFmtId="0" fontId="0" fillId="0" borderId="1" xfId="0" applyFont="1" applyFill="1" applyBorder="1" applyAlignment="1">
      <alignment vertical="center"/>
    </xf>
    <xf numFmtId="0" fontId="6" fillId="0" borderId="1" xfId="0" applyFont="1" applyFill="1" applyBorder="1" applyAlignment="1">
      <alignment horizontal="center" vertical="center"/>
    </xf>
    <xf numFmtId="176" fontId="6" fillId="0" borderId="1" xfId="8" applyNumberFormat="1" applyFont="1" applyFill="1" applyBorder="1" applyAlignment="1">
      <alignment vertical="center"/>
    </xf>
    <xf numFmtId="176" fontId="0" fillId="0" borderId="0" xfId="0" applyNumberFormat="1">
      <alignment vertical="center"/>
    </xf>
    <xf numFmtId="43" fontId="0" fillId="0" borderId="0" xfId="0" applyNumberFormat="1">
      <alignment vertical="center"/>
    </xf>
    <xf numFmtId="177" fontId="0" fillId="0" borderId="0" xfId="0" applyNumberForma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B19" workbookViewId="0">
      <selection activeCell="G25" sqref="G25"/>
    </sheetView>
  </sheetViews>
  <sheetFormatPr defaultColWidth="9" defaultRowHeight="13.5"/>
  <cols>
    <col min="1" max="1" width="5.10833333333333" customWidth="1"/>
    <col min="2" max="2" width="16.3333333333333" customWidth="1"/>
    <col min="3" max="3" width="40.3333333333333" style="44" customWidth="1"/>
    <col min="4" max="4" width="30.3333333333333" customWidth="1"/>
    <col min="5" max="5" width="30.775" customWidth="1"/>
    <col min="6" max="6" width="14.4416666666667" customWidth="1"/>
    <col min="7" max="7" width="16.1083333333333" customWidth="1"/>
    <col min="8" max="8" width="15.6666666666667" customWidth="1"/>
  </cols>
  <sheetData>
    <row r="1" ht="33.9" customHeight="1" spans="1:7">
      <c r="A1" s="45" t="s">
        <v>0</v>
      </c>
      <c r="B1" s="46"/>
      <c r="C1" s="46"/>
      <c r="D1" s="46"/>
      <c r="E1" s="46"/>
      <c r="F1" s="46"/>
      <c r="G1" s="46"/>
    </row>
    <row r="2" ht="27" spans="1:8">
      <c r="A2" s="47" t="s">
        <v>1</v>
      </c>
      <c r="B2" s="47" t="s">
        <v>2</v>
      </c>
      <c r="C2" s="47" t="s">
        <v>3</v>
      </c>
      <c r="D2" s="47" t="s">
        <v>4</v>
      </c>
      <c r="E2" s="47" t="s">
        <v>5</v>
      </c>
      <c r="F2" s="48" t="s">
        <v>6</v>
      </c>
      <c r="G2" s="49" t="s">
        <v>7</v>
      </c>
      <c r="H2" t="s">
        <v>8</v>
      </c>
    </row>
    <row r="3" ht="27" spans="1:8">
      <c r="A3" s="47">
        <v>1</v>
      </c>
      <c r="B3" s="50" t="s">
        <v>9</v>
      </c>
      <c r="C3" s="51" t="s">
        <v>10</v>
      </c>
      <c r="D3" s="50" t="s">
        <v>11</v>
      </c>
      <c r="E3" s="48" t="s">
        <v>12</v>
      </c>
      <c r="F3" s="52">
        <v>1.06</v>
      </c>
      <c r="G3" s="53">
        <f t="shared" ref="G3:G19" si="0">F3/0.02</f>
        <v>53</v>
      </c>
      <c r="H3" s="54" t="s">
        <v>13</v>
      </c>
    </row>
    <row r="4" ht="27" spans="1:8">
      <c r="A4" s="47">
        <v>2</v>
      </c>
      <c r="B4" s="50" t="s">
        <v>9</v>
      </c>
      <c r="C4" s="55" t="s">
        <v>14</v>
      </c>
      <c r="D4" s="47" t="s">
        <v>15</v>
      </c>
      <c r="E4" s="56" t="s">
        <v>16</v>
      </c>
      <c r="F4" s="52">
        <v>0.837</v>
      </c>
      <c r="G4" s="53">
        <f t="shared" si="0"/>
        <v>41.85</v>
      </c>
      <c r="H4" s="57"/>
    </row>
    <row r="5" spans="1:8">
      <c r="A5" s="47">
        <v>3</v>
      </c>
      <c r="B5" s="50" t="s">
        <v>9</v>
      </c>
      <c r="C5" s="55" t="s">
        <v>17</v>
      </c>
      <c r="D5" s="47" t="s">
        <v>15</v>
      </c>
      <c r="E5" s="56" t="s">
        <v>18</v>
      </c>
      <c r="F5" s="52">
        <v>0.4</v>
      </c>
      <c r="G5" s="53">
        <f t="shared" si="0"/>
        <v>20</v>
      </c>
      <c r="H5" s="57"/>
    </row>
    <row r="6" spans="1:8">
      <c r="A6" s="47">
        <v>4</v>
      </c>
      <c r="B6" s="50" t="s">
        <v>9</v>
      </c>
      <c r="C6" s="55" t="s">
        <v>19</v>
      </c>
      <c r="D6" s="47" t="s">
        <v>15</v>
      </c>
      <c r="E6" s="56"/>
      <c r="F6" s="52">
        <v>0.4</v>
      </c>
      <c r="G6" s="53">
        <f t="shared" si="0"/>
        <v>20</v>
      </c>
      <c r="H6" s="57"/>
    </row>
    <row r="7" spans="1:8">
      <c r="A7" s="47">
        <v>5</v>
      </c>
      <c r="B7" s="50" t="s">
        <v>9</v>
      </c>
      <c r="C7" s="55" t="s">
        <v>20</v>
      </c>
      <c r="D7" s="47" t="s">
        <v>15</v>
      </c>
      <c r="E7" s="56" t="s">
        <v>21</v>
      </c>
      <c r="F7" s="52">
        <v>1.315</v>
      </c>
      <c r="G7" s="53">
        <f t="shared" si="0"/>
        <v>65.75</v>
      </c>
      <c r="H7" s="57"/>
    </row>
    <row r="8" spans="1:8">
      <c r="A8" s="47">
        <v>6</v>
      </c>
      <c r="B8" s="50" t="s">
        <v>9</v>
      </c>
      <c r="C8" s="55" t="s">
        <v>22</v>
      </c>
      <c r="D8" s="47" t="s">
        <v>15</v>
      </c>
      <c r="E8" s="56"/>
      <c r="F8" s="52">
        <v>1.2554</v>
      </c>
      <c r="G8" s="53">
        <f t="shared" si="0"/>
        <v>62.77</v>
      </c>
      <c r="H8" s="57"/>
    </row>
    <row r="9" spans="1:8">
      <c r="A9" s="47">
        <v>7</v>
      </c>
      <c r="B9" s="50" t="s">
        <v>9</v>
      </c>
      <c r="C9" s="55" t="s">
        <v>23</v>
      </c>
      <c r="D9" s="47" t="s">
        <v>15</v>
      </c>
      <c r="E9" s="56"/>
      <c r="F9" s="52">
        <v>1.355</v>
      </c>
      <c r="G9" s="53">
        <f t="shared" si="0"/>
        <v>67.75</v>
      </c>
      <c r="H9" s="57"/>
    </row>
    <row r="10" spans="1:8">
      <c r="A10" s="47">
        <v>8</v>
      </c>
      <c r="B10" s="50" t="s">
        <v>9</v>
      </c>
      <c r="C10" s="55" t="s">
        <v>24</v>
      </c>
      <c r="D10" s="47" t="s">
        <v>15</v>
      </c>
      <c r="E10" s="56"/>
      <c r="F10" s="52">
        <v>1.295</v>
      </c>
      <c r="G10" s="53">
        <f t="shared" si="0"/>
        <v>64.75</v>
      </c>
      <c r="H10" s="57"/>
    </row>
    <row r="11" spans="1:8">
      <c r="A11" s="47">
        <v>9</v>
      </c>
      <c r="B11" s="50" t="s">
        <v>9</v>
      </c>
      <c r="C11" s="55" t="s">
        <v>25</v>
      </c>
      <c r="D11" s="47" t="s">
        <v>15</v>
      </c>
      <c r="E11" s="56"/>
      <c r="F11" s="52">
        <v>1.3346</v>
      </c>
      <c r="G11" s="53">
        <f t="shared" si="0"/>
        <v>66.73</v>
      </c>
      <c r="H11" s="57"/>
    </row>
    <row r="12" spans="1:8">
      <c r="A12" s="47">
        <v>10</v>
      </c>
      <c r="B12" s="50" t="s">
        <v>9</v>
      </c>
      <c r="C12" s="55" t="s">
        <v>26</v>
      </c>
      <c r="D12" s="47" t="s">
        <v>15</v>
      </c>
      <c r="E12" s="56" t="s">
        <v>27</v>
      </c>
      <c r="F12" s="52">
        <v>1.4966</v>
      </c>
      <c r="G12" s="53">
        <f t="shared" si="0"/>
        <v>74.83</v>
      </c>
      <c r="H12" s="57"/>
    </row>
    <row r="13" s="43" customFormat="1" spans="1:8">
      <c r="A13" s="58">
        <v>11</v>
      </c>
      <c r="B13" s="50" t="s">
        <v>9</v>
      </c>
      <c r="C13" s="59" t="s">
        <v>28</v>
      </c>
      <c r="D13" s="58" t="s">
        <v>15</v>
      </c>
      <c r="E13" s="56"/>
      <c r="F13" s="60">
        <v>1.5566</v>
      </c>
      <c r="G13" s="61">
        <f t="shared" si="0"/>
        <v>77.83</v>
      </c>
      <c r="H13" s="57"/>
    </row>
    <row r="14" spans="1:8">
      <c r="A14" s="47">
        <v>12</v>
      </c>
      <c r="B14" s="50" t="s">
        <v>9</v>
      </c>
      <c r="C14" s="55" t="s">
        <v>29</v>
      </c>
      <c r="D14" s="47" t="s">
        <v>15</v>
      </c>
      <c r="E14" s="56" t="s">
        <v>30</v>
      </c>
      <c r="F14" s="52">
        <v>1.017</v>
      </c>
      <c r="G14" s="53">
        <f t="shared" si="0"/>
        <v>50.85</v>
      </c>
      <c r="H14" s="57"/>
    </row>
    <row r="15" spans="1:8">
      <c r="A15" s="47">
        <v>13</v>
      </c>
      <c r="B15" s="50" t="s">
        <v>9</v>
      </c>
      <c r="C15" s="55" t="s">
        <v>31</v>
      </c>
      <c r="D15" s="47" t="s">
        <v>15</v>
      </c>
      <c r="E15" s="56"/>
      <c r="F15" s="52">
        <v>0.9566</v>
      </c>
      <c r="G15" s="53">
        <f t="shared" si="0"/>
        <v>47.83</v>
      </c>
      <c r="H15" s="57"/>
    </row>
    <row r="16" spans="1:8">
      <c r="A16" s="47">
        <v>14</v>
      </c>
      <c r="B16" s="50" t="s">
        <v>9</v>
      </c>
      <c r="C16" s="55" t="s">
        <v>32</v>
      </c>
      <c r="D16" s="47" t="s">
        <v>15</v>
      </c>
      <c r="E16" s="56" t="s">
        <v>33</v>
      </c>
      <c r="F16" s="52">
        <v>0.5966</v>
      </c>
      <c r="G16" s="53">
        <f t="shared" si="0"/>
        <v>29.83</v>
      </c>
      <c r="H16" s="57"/>
    </row>
    <row r="17" spans="1:8">
      <c r="A17" s="47">
        <v>15</v>
      </c>
      <c r="B17" s="50" t="s">
        <v>9</v>
      </c>
      <c r="C17" s="55" t="s">
        <v>34</v>
      </c>
      <c r="D17" s="47" t="s">
        <v>15</v>
      </c>
      <c r="E17" s="56"/>
      <c r="F17" s="52">
        <v>0.597</v>
      </c>
      <c r="G17" s="53">
        <f t="shared" si="0"/>
        <v>29.85</v>
      </c>
      <c r="H17" s="57"/>
    </row>
    <row r="18" ht="27" spans="1:8">
      <c r="A18" s="47">
        <v>16</v>
      </c>
      <c r="B18" s="50" t="s">
        <v>9</v>
      </c>
      <c r="C18" s="55" t="s">
        <v>35</v>
      </c>
      <c r="D18" s="50" t="s">
        <v>36</v>
      </c>
      <c r="E18" s="56" t="s">
        <v>37</v>
      </c>
      <c r="F18" s="52">
        <v>1.6</v>
      </c>
      <c r="G18" s="53">
        <f t="shared" si="0"/>
        <v>80</v>
      </c>
      <c r="H18" s="57"/>
    </row>
    <row r="19" ht="27" spans="1:8">
      <c r="A19" s="47">
        <v>17</v>
      </c>
      <c r="B19" s="50" t="s">
        <v>9</v>
      </c>
      <c r="C19" s="55" t="s">
        <v>38</v>
      </c>
      <c r="D19" s="50" t="s">
        <v>39</v>
      </c>
      <c r="E19" s="56" t="s">
        <v>40</v>
      </c>
      <c r="F19" s="52">
        <v>2</v>
      </c>
      <c r="G19" s="53">
        <f t="shared" si="0"/>
        <v>100</v>
      </c>
      <c r="H19" s="57"/>
    </row>
    <row r="20" spans="1:8">
      <c r="A20" s="47">
        <v>18</v>
      </c>
      <c r="B20" s="50" t="s">
        <v>9</v>
      </c>
      <c r="C20" s="62" t="s">
        <v>41</v>
      </c>
      <c r="D20" s="63" t="s">
        <v>42</v>
      </c>
      <c r="E20" s="64" t="s">
        <v>43</v>
      </c>
      <c r="F20" s="65">
        <v>100</v>
      </c>
      <c r="G20" s="66">
        <v>9000</v>
      </c>
      <c r="H20" s="57"/>
    </row>
    <row r="21" spans="1:8">
      <c r="A21" s="47">
        <v>19</v>
      </c>
      <c r="B21" s="50" t="s">
        <v>9</v>
      </c>
      <c r="C21" s="62" t="s">
        <v>44</v>
      </c>
      <c r="D21" s="63" t="s">
        <v>42</v>
      </c>
      <c r="E21" s="64" t="s">
        <v>45</v>
      </c>
      <c r="F21" s="65">
        <v>100</v>
      </c>
      <c r="G21" s="66">
        <v>10400</v>
      </c>
      <c r="H21" s="57"/>
    </row>
    <row r="22" spans="1:8">
      <c r="A22" s="47">
        <v>20</v>
      </c>
      <c r="B22" s="50" t="s">
        <v>9</v>
      </c>
      <c r="C22" s="55" t="s">
        <v>46</v>
      </c>
      <c r="D22" s="50" t="s">
        <v>47</v>
      </c>
      <c r="E22" s="56" t="s">
        <v>48</v>
      </c>
      <c r="F22" s="52">
        <v>3.53</v>
      </c>
      <c r="G22" s="53">
        <f>F22/0.02</f>
        <v>176.5</v>
      </c>
      <c r="H22" s="57"/>
    </row>
    <row r="23" spans="1:8">
      <c r="A23" s="47">
        <v>21</v>
      </c>
      <c r="B23" s="50" t="s">
        <v>9</v>
      </c>
      <c r="C23" s="55" t="s">
        <v>49</v>
      </c>
      <c r="D23" s="47" t="s">
        <v>47</v>
      </c>
      <c r="E23" s="56" t="s">
        <v>48</v>
      </c>
      <c r="F23" s="52">
        <v>17.85</v>
      </c>
      <c r="G23" s="53">
        <f>F23/0.02</f>
        <v>892.5</v>
      </c>
      <c r="H23" s="57"/>
    </row>
    <row r="24" ht="94.5" spans="1:10">
      <c r="A24" s="47">
        <v>22</v>
      </c>
      <c r="B24" s="50" t="s">
        <v>50</v>
      </c>
      <c r="C24" s="49" t="s">
        <v>51</v>
      </c>
      <c r="D24" s="50" t="s">
        <v>52</v>
      </c>
      <c r="E24" s="47" t="s">
        <v>53</v>
      </c>
      <c r="F24" s="52">
        <v>7.5</v>
      </c>
      <c r="G24" s="53">
        <f>F24/0.05</f>
        <v>150</v>
      </c>
      <c r="H24" s="67" t="s">
        <v>54</v>
      </c>
      <c r="J24">
        <f>F24/G24</f>
        <v>0.05</v>
      </c>
    </row>
    <row r="25" spans="1:8">
      <c r="A25" s="47">
        <v>23</v>
      </c>
      <c r="B25" s="50" t="s">
        <v>9</v>
      </c>
      <c r="C25" s="68" t="s">
        <v>55</v>
      </c>
      <c r="D25" s="63" t="s">
        <v>42</v>
      </c>
      <c r="E25" s="50" t="s">
        <v>56</v>
      </c>
      <c r="F25" s="52">
        <v>100</v>
      </c>
      <c r="G25" s="53">
        <v>14700</v>
      </c>
      <c r="H25" s="67"/>
    </row>
    <row r="26" spans="1:7">
      <c r="A26" s="69" t="s">
        <v>57</v>
      </c>
      <c r="B26" s="69"/>
      <c r="C26" s="69"/>
      <c r="D26" s="69"/>
      <c r="E26" s="69"/>
      <c r="F26" s="70">
        <f>SUM(F3:F25)</f>
        <v>347.9524</v>
      </c>
      <c r="G26" s="53">
        <f>SUM(G3:G25)</f>
        <v>36272.62</v>
      </c>
    </row>
    <row r="28" spans="6:7">
      <c r="F28" s="71">
        <f>F26-F24</f>
        <v>340.4524</v>
      </c>
      <c r="G28" s="72">
        <f>G26-G24</f>
        <v>36122.62</v>
      </c>
    </row>
    <row r="30" spans="6:7">
      <c r="F30" s="73">
        <f>F25+F21+F20</f>
        <v>300</v>
      </c>
      <c r="G30" s="73">
        <f>G25+G21+G20</f>
        <v>34100</v>
      </c>
    </row>
  </sheetData>
  <mergeCells count="8">
    <mergeCell ref="A1:G1"/>
    <mergeCell ref="A26:D26"/>
    <mergeCell ref="E5:E6"/>
    <mergeCell ref="E7:E11"/>
    <mergeCell ref="E12:E13"/>
    <mergeCell ref="E14:E15"/>
    <mergeCell ref="E16:E17"/>
    <mergeCell ref="H3:H2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topLeftCell="A11" workbookViewId="0">
      <selection activeCell="G25" sqref="G25"/>
    </sheetView>
  </sheetViews>
  <sheetFormatPr defaultColWidth="9" defaultRowHeight="16.5"/>
  <cols>
    <col min="1" max="1" width="5.10833333333333" style="10" customWidth="1"/>
    <col min="2" max="2" width="12.8833333333333" style="10" customWidth="1"/>
    <col min="3" max="3" width="40.3333333333333" style="11" customWidth="1"/>
    <col min="4" max="4" width="30.3333333333333" style="10" customWidth="1"/>
    <col min="5" max="5" width="18.8833333333333" style="12" customWidth="1"/>
    <col min="6" max="7" width="15.6666666666667" style="13" customWidth="1"/>
    <col min="8" max="8" width="21.8833333333333" style="10" customWidth="1"/>
    <col min="9" max="9" width="1.88333333333333" style="10" customWidth="1"/>
    <col min="10" max="10" width="2.44166666666667" style="10" hidden="1" customWidth="1"/>
    <col min="11" max="11" width="0.108333333333333" style="10" hidden="1" customWidth="1"/>
    <col min="12" max="16384" width="9" style="10"/>
  </cols>
  <sheetData>
    <row r="1" ht="33.9" customHeight="1" spans="1:7">
      <c r="A1" s="14" t="s">
        <v>58</v>
      </c>
      <c r="B1" s="15"/>
      <c r="C1" s="15"/>
      <c r="D1" s="15"/>
      <c r="E1" s="15"/>
      <c r="F1" s="15"/>
      <c r="G1" s="15"/>
    </row>
    <row r="2" ht="27" spans="1:12">
      <c r="A2" s="16" t="s">
        <v>59</v>
      </c>
      <c r="B2" s="16" t="s">
        <v>60</v>
      </c>
      <c r="C2" s="16" t="s">
        <v>61</v>
      </c>
      <c r="D2" s="16" t="s">
        <v>62</v>
      </c>
      <c r="E2" s="17" t="s">
        <v>63</v>
      </c>
      <c r="F2" s="18" t="s">
        <v>64</v>
      </c>
      <c r="G2" s="19" t="s">
        <v>65</v>
      </c>
      <c r="H2" s="10" t="s">
        <v>66</v>
      </c>
      <c r="I2" s="10" t="s">
        <v>67</v>
      </c>
      <c r="J2" s="10" t="s">
        <v>68</v>
      </c>
      <c r="K2" s="41" t="s">
        <v>69</v>
      </c>
      <c r="L2" s="41" t="s">
        <v>70</v>
      </c>
    </row>
    <row r="3" ht="40.5" spans="1:8">
      <c r="A3" s="16">
        <v>1</v>
      </c>
      <c r="B3" s="16" t="s">
        <v>71</v>
      </c>
      <c r="C3" s="20" t="s">
        <v>72</v>
      </c>
      <c r="D3" s="16" t="s">
        <v>73</v>
      </c>
      <c r="E3" s="21" t="s">
        <v>74</v>
      </c>
      <c r="F3" s="22">
        <v>1.06</v>
      </c>
      <c r="G3" s="23">
        <f t="shared" ref="G3:G19" si="0">F3/0.02</f>
        <v>53</v>
      </c>
      <c r="H3" s="24" t="s">
        <v>75</v>
      </c>
    </row>
    <row r="4" ht="40.5" spans="1:8">
      <c r="A4" s="16">
        <v>2</v>
      </c>
      <c r="B4" s="16" t="s">
        <v>71</v>
      </c>
      <c r="C4" s="20" t="s">
        <v>76</v>
      </c>
      <c r="D4" s="16" t="s">
        <v>77</v>
      </c>
      <c r="E4" s="21" t="s">
        <v>78</v>
      </c>
      <c r="F4" s="22">
        <v>0.837</v>
      </c>
      <c r="G4" s="23">
        <f t="shared" si="0"/>
        <v>41.85</v>
      </c>
      <c r="H4" s="24"/>
    </row>
    <row r="5" spans="1:8">
      <c r="A5" s="16">
        <v>3</v>
      </c>
      <c r="B5" s="16" t="s">
        <v>71</v>
      </c>
      <c r="C5" s="20" t="s">
        <v>79</v>
      </c>
      <c r="D5" s="16" t="s">
        <v>77</v>
      </c>
      <c r="E5" s="21" t="s">
        <v>80</v>
      </c>
      <c r="F5" s="22">
        <v>0.4</v>
      </c>
      <c r="G5" s="23">
        <f t="shared" si="0"/>
        <v>20</v>
      </c>
      <c r="H5" s="24"/>
    </row>
    <row r="6" spans="1:8">
      <c r="A6" s="16">
        <v>4</v>
      </c>
      <c r="B6" s="16" t="s">
        <v>71</v>
      </c>
      <c r="C6" s="20" t="s">
        <v>81</v>
      </c>
      <c r="D6" s="16" t="s">
        <v>77</v>
      </c>
      <c r="E6" s="21"/>
      <c r="F6" s="22">
        <v>0.4</v>
      </c>
      <c r="G6" s="23">
        <f t="shared" si="0"/>
        <v>20</v>
      </c>
      <c r="H6" s="24"/>
    </row>
    <row r="7" spans="1:8">
      <c r="A7" s="16">
        <v>5</v>
      </c>
      <c r="B7" s="16" t="s">
        <v>71</v>
      </c>
      <c r="C7" s="20" t="s">
        <v>82</v>
      </c>
      <c r="D7" s="16" t="s">
        <v>77</v>
      </c>
      <c r="E7" s="21" t="s">
        <v>83</v>
      </c>
      <c r="F7" s="22">
        <v>1.315</v>
      </c>
      <c r="G7" s="23">
        <f t="shared" si="0"/>
        <v>65.75</v>
      </c>
      <c r="H7" s="24"/>
    </row>
    <row r="8" spans="1:8">
      <c r="A8" s="16">
        <v>6</v>
      </c>
      <c r="B8" s="16" t="s">
        <v>71</v>
      </c>
      <c r="C8" s="20" t="s">
        <v>84</v>
      </c>
      <c r="D8" s="16" t="s">
        <v>77</v>
      </c>
      <c r="E8" s="21"/>
      <c r="F8" s="22">
        <v>1.2554</v>
      </c>
      <c r="G8" s="23">
        <f t="shared" si="0"/>
        <v>62.77</v>
      </c>
      <c r="H8" s="24"/>
    </row>
    <row r="9" spans="1:8">
      <c r="A9" s="16">
        <v>7</v>
      </c>
      <c r="B9" s="16" t="s">
        <v>71</v>
      </c>
      <c r="C9" s="20" t="s">
        <v>85</v>
      </c>
      <c r="D9" s="16" t="s">
        <v>77</v>
      </c>
      <c r="E9" s="21"/>
      <c r="F9" s="22">
        <v>1.355</v>
      </c>
      <c r="G9" s="23">
        <f t="shared" si="0"/>
        <v>67.75</v>
      </c>
      <c r="H9" s="24"/>
    </row>
    <row r="10" spans="1:8">
      <c r="A10" s="16">
        <v>8</v>
      </c>
      <c r="B10" s="16" t="s">
        <v>71</v>
      </c>
      <c r="C10" s="20" t="s">
        <v>86</v>
      </c>
      <c r="D10" s="16" t="s">
        <v>77</v>
      </c>
      <c r="E10" s="21"/>
      <c r="F10" s="22">
        <v>1.295</v>
      </c>
      <c r="G10" s="23">
        <f t="shared" si="0"/>
        <v>64.75</v>
      </c>
      <c r="H10" s="24"/>
    </row>
    <row r="11" spans="1:8">
      <c r="A11" s="16">
        <v>9</v>
      </c>
      <c r="B11" s="16" t="s">
        <v>71</v>
      </c>
      <c r="C11" s="20" t="s">
        <v>87</v>
      </c>
      <c r="D11" s="16" t="s">
        <v>77</v>
      </c>
      <c r="E11" s="21"/>
      <c r="F11" s="22">
        <v>1.3346</v>
      </c>
      <c r="G11" s="23">
        <f t="shared" si="0"/>
        <v>66.73</v>
      </c>
      <c r="H11" s="24"/>
    </row>
    <row r="12" spans="1:8">
      <c r="A12" s="16">
        <v>10</v>
      </c>
      <c r="B12" s="16" t="s">
        <v>71</v>
      </c>
      <c r="C12" s="20" t="s">
        <v>88</v>
      </c>
      <c r="D12" s="16" t="s">
        <v>77</v>
      </c>
      <c r="E12" s="21" t="s">
        <v>89</v>
      </c>
      <c r="F12" s="22">
        <v>1.4966</v>
      </c>
      <c r="G12" s="23">
        <f t="shared" si="0"/>
        <v>74.83</v>
      </c>
      <c r="H12" s="24"/>
    </row>
    <row r="13" s="9" customFormat="1" ht="31.5" customHeight="1" spans="1:18">
      <c r="A13" s="25">
        <v>11</v>
      </c>
      <c r="B13" s="25" t="s">
        <v>71</v>
      </c>
      <c r="C13" s="26" t="s">
        <v>90</v>
      </c>
      <c r="D13" s="25" t="s">
        <v>77</v>
      </c>
      <c r="E13" s="21"/>
      <c r="F13" s="27">
        <v>1.5566</v>
      </c>
      <c r="G13" s="28">
        <f t="shared" si="0"/>
        <v>77.83</v>
      </c>
      <c r="H13" s="24"/>
      <c r="L13" s="42" t="s">
        <v>91</v>
      </c>
      <c r="M13" s="42"/>
      <c r="N13" s="42"/>
      <c r="O13" s="42"/>
      <c r="P13" s="42"/>
      <c r="Q13" s="42"/>
      <c r="R13" s="42"/>
    </row>
    <row r="14" spans="1:8">
      <c r="A14" s="16">
        <v>12</v>
      </c>
      <c r="B14" s="16" t="s">
        <v>71</v>
      </c>
      <c r="C14" s="20" t="s">
        <v>92</v>
      </c>
      <c r="D14" s="16" t="s">
        <v>77</v>
      </c>
      <c r="E14" s="21" t="s">
        <v>93</v>
      </c>
      <c r="F14" s="22">
        <v>1.017</v>
      </c>
      <c r="G14" s="23">
        <f t="shared" si="0"/>
        <v>50.85</v>
      </c>
      <c r="H14" s="24"/>
    </row>
    <row r="15" spans="1:12">
      <c r="A15" s="16">
        <v>13</v>
      </c>
      <c r="B15" s="16" t="s">
        <v>71</v>
      </c>
      <c r="C15" s="20" t="s">
        <v>94</v>
      </c>
      <c r="D15" s="16" t="s">
        <v>77</v>
      </c>
      <c r="E15" s="21"/>
      <c r="F15" s="22">
        <v>0.9566</v>
      </c>
      <c r="G15" s="23">
        <f t="shared" si="0"/>
        <v>47.83</v>
      </c>
      <c r="H15" s="24"/>
      <c r="L15" s="10" t="s">
        <v>95</v>
      </c>
    </row>
    <row r="16" spans="1:8">
      <c r="A16" s="16">
        <v>14</v>
      </c>
      <c r="B16" s="16" t="s">
        <v>71</v>
      </c>
      <c r="C16" s="20" t="s">
        <v>96</v>
      </c>
      <c r="D16" s="16" t="s">
        <v>77</v>
      </c>
      <c r="E16" s="21" t="s">
        <v>97</v>
      </c>
      <c r="F16" s="22">
        <v>0.5966</v>
      </c>
      <c r="G16" s="23">
        <f t="shared" si="0"/>
        <v>29.83</v>
      </c>
      <c r="H16" s="24"/>
    </row>
    <row r="17" spans="1:12">
      <c r="A17" s="16">
        <v>15</v>
      </c>
      <c r="B17" s="16" t="s">
        <v>71</v>
      </c>
      <c r="C17" s="20" t="s">
        <v>98</v>
      </c>
      <c r="D17" s="16" t="s">
        <v>77</v>
      </c>
      <c r="E17" s="21"/>
      <c r="F17" s="22">
        <v>0.597</v>
      </c>
      <c r="G17" s="23">
        <f t="shared" si="0"/>
        <v>29.85</v>
      </c>
      <c r="H17" s="24"/>
      <c r="L17" s="10" t="s">
        <v>99</v>
      </c>
    </row>
    <row r="18" ht="40.5" spans="1:12">
      <c r="A18" s="16">
        <v>16</v>
      </c>
      <c r="B18" s="16" t="s">
        <v>71</v>
      </c>
      <c r="C18" s="20" t="s">
        <v>100</v>
      </c>
      <c r="D18" s="16" t="s">
        <v>101</v>
      </c>
      <c r="E18" s="21" t="s">
        <v>102</v>
      </c>
      <c r="F18" s="22">
        <v>1.6</v>
      </c>
      <c r="G18" s="23">
        <f t="shared" si="0"/>
        <v>80</v>
      </c>
      <c r="H18" s="24"/>
      <c r="L18" s="10" t="s">
        <v>103</v>
      </c>
    </row>
    <row r="19" ht="27" spans="1:8">
      <c r="A19" s="16">
        <v>17</v>
      </c>
      <c r="B19" s="16" t="s">
        <v>71</v>
      </c>
      <c r="C19" s="20" t="s">
        <v>104</v>
      </c>
      <c r="D19" s="16" t="s">
        <v>105</v>
      </c>
      <c r="E19" s="21" t="s">
        <v>106</v>
      </c>
      <c r="F19" s="22">
        <v>2</v>
      </c>
      <c r="G19" s="23">
        <f t="shared" si="0"/>
        <v>100</v>
      </c>
      <c r="H19" s="24"/>
    </row>
    <row r="20" s="9" customFormat="1" ht="27" spans="1:12">
      <c r="A20" s="25">
        <v>18</v>
      </c>
      <c r="B20" s="29" t="s">
        <v>107</v>
      </c>
      <c r="C20" s="30" t="s">
        <v>108</v>
      </c>
      <c r="D20" s="29" t="s">
        <v>109</v>
      </c>
      <c r="E20" s="31" t="s">
        <v>43</v>
      </c>
      <c r="F20" s="32">
        <v>100</v>
      </c>
      <c r="G20" s="33">
        <v>9000</v>
      </c>
      <c r="H20" s="24"/>
      <c r="L20" s="9" t="s">
        <v>110</v>
      </c>
    </row>
    <row r="21" s="9" customFormat="1" ht="27" spans="1:12">
      <c r="A21" s="25">
        <v>19</v>
      </c>
      <c r="B21" s="29" t="s">
        <v>107</v>
      </c>
      <c r="C21" s="30" t="s">
        <v>111</v>
      </c>
      <c r="D21" s="29" t="s">
        <v>109</v>
      </c>
      <c r="E21" s="34" t="s">
        <v>112</v>
      </c>
      <c r="F21" s="32">
        <v>100</v>
      </c>
      <c r="G21" s="33">
        <v>10400</v>
      </c>
      <c r="H21" s="24"/>
      <c r="L21" s="9" t="s">
        <v>110</v>
      </c>
    </row>
    <row r="22" ht="27" spans="1:8">
      <c r="A22" s="16">
        <v>20</v>
      </c>
      <c r="B22" s="16" t="s">
        <v>71</v>
      </c>
      <c r="C22" s="20" t="s">
        <v>113</v>
      </c>
      <c r="D22" s="35" t="s">
        <v>47</v>
      </c>
      <c r="E22" s="36" t="s">
        <v>48</v>
      </c>
      <c r="F22" s="22">
        <v>3.53</v>
      </c>
      <c r="G22" s="23">
        <f>F22/0.02</f>
        <v>176.5</v>
      </c>
      <c r="H22" s="24"/>
    </row>
    <row r="23" ht="27" spans="1:8">
      <c r="A23" s="16">
        <v>21</v>
      </c>
      <c r="B23" s="16" t="s">
        <v>71</v>
      </c>
      <c r="C23" s="20" t="s">
        <v>114</v>
      </c>
      <c r="D23" s="16" t="s">
        <v>115</v>
      </c>
      <c r="E23" s="21" t="s">
        <v>116</v>
      </c>
      <c r="F23" s="22">
        <v>17.85</v>
      </c>
      <c r="G23" s="23">
        <f>F23/0.02</f>
        <v>892.5</v>
      </c>
      <c r="H23" s="24"/>
    </row>
    <row r="24" ht="67.5" spans="1:12">
      <c r="A24" s="16">
        <v>22</v>
      </c>
      <c r="B24" s="16" t="s">
        <v>117</v>
      </c>
      <c r="C24" s="20" t="s">
        <v>118</v>
      </c>
      <c r="D24" s="16" t="s">
        <v>119</v>
      </c>
      <c r="E24" s="17" t="s">
        <v>120</v>
      </c>
      <c r="F24" s="22">
        <v>7.5</v>
      </c>
      <c r="G24" s="23">
        <f>F24/0.05</f>
        <v>150</v>
      </c>
      <c r="H24" s="37" t="s">
        <v>121</v>
      </c>
      <c r="L24" s="10" t="s">
        <v>122</v>
      </c>
    </row>
    <row r="25" spans="1:7">
      <c r="A25" s="38" t="s">
        <v>123</v>
      </c>
      <c r="B25" s="38"/>
      <c r="C25" s="38"/>
      <c r="D25" s="38"/>
      <c r="E25" s="39"/>
      <c r="F25" s="40">
        <f>SUM(F3:F24)</f>
        <v>247.9524</v>
      </c>
      <c r="G25" s="23"/>
    </row>
    <row r="29" spans="5:6">
      <c r="E29" s="12">
        <v>999999</v>
      </c>
      <c r="F29" s="13">
        <v>52</v>
      </c>
    </row>
    <row r="30" spans="5:6">
      <c r="E30" s="12">
        <f>E29*F30</f>
        <v>50999949</v>
      </c>
      <c r="F30" s="13">
        <v>51</v>
      </c>
    </row>
    <row r="31" spans="5:5">
      <c r="E31" s="12">
        <v>500051</v>
      </c>
    </row>
    <row r="33" spans="5:5">
      <c r="E33" s="12">
        <f>E31+E30</f>
        <v>51500000</v>
      </c>
    </row>
  </sheetData>
  <mergeCells count="9">
    <mergeCell ref="A1:G1"/>
    <mergeCell ref="L13:R13"/>
    <mergeCell ref="A25:D25"/>
    <mergeCell ref="E5:E6"/>
    <mergeCell ref="E7:E11"/>
    <mergeCell ref="E12:E13"/>
    <mergeCell ref="E14:E15"/>
    <mergeCell ref="E16:E17"/>
    <mergeCell ref="H3:H2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zoomScale="85" zoomScaleNormal="85" topLeftCell="A28" workbookViewId="0">
      <selection activeCell="C45" sqref="C45"/>
    </sheetView>
  </sheetViews>
  <sheetFormatPr defaultColWidth="9" defaultRowHeight="13.5" outlineLevelCol="7"/>
  <cols>
    <col min="2" max="2" width="27.5" customWidth="1"/>
    <col min="3" max="3" width="36.525" customWidth="1"/>
    <col min="4" max="4" width="40" customWidth="1"/>
    <col min="5" max="5" width="20.25"/>
    <col min="6" max="6" width="18.525" customWidth="1"/>
    <col min="7" max="7" width="20.75" customWidth="1"/>
    <col min="8" max="8" width="11.025" customWidth="1"/>
    <col min="9" max="9" width="9.375"/>
  </cols>
  <sheetData>
    <row r="1" spans="1:8">
      <c r="A1" s="1" t="s">
        <v>124</v>
      </c>
      <c r="B1" s="1"/>
      <c r="C1" s="1"/>
      <c r="D1" s="1"/>
      <c r="E1" s="1"/>
      <c r="F1" s="1"/>
      <c r="G1" s="1"/>
      <c r="H1" s="2" t="s">
        <v>125</v>
      </c>
    </row>
    <row r="2" spans="1:8">
      <c r="A2" s="1"/>
      <c r="B2" s="1"/>
      <c r="C2" s="1"/>
      <c r="D2" s="1"/>
      <c r="E2" s="1"/>
      <c r="F2" s="1"/>
      <c r="G2" s="1"/>
      <c r="H2" s="3"/>
    </row>
    <row r="3" spans="1:8">
      <c r="A3" s="4" t="s">
        <v>1</v>
      </c>
      <c r="B3" s="4" t="s">
        <v>2</v>
      </c>
      <c r="C3" s="4" t="s">
        <v>3</v>
      </c>
      <c r="D3" s="4" t="s">
        <v>4</v>
      </c>
      <c r="E3" s="4" t="s">
        <v>126</v>
      </c>
      <c r="F3" s="4" t="s">
        <v>127</v>
      </c>
      <c r="G3" s="4" t="s">
        <v>128</v>
      </c>
      <c r="H3" s="4" t="s">
        <v>129</v>
      </c>
    </row>
    <row r="4" ht="20" customHeight="1" spans="1:8">
      <c r="A4" s="1">
        <v>1</v>
      </c>
      <c r="B4" s="1" t="s">
        <v>130</v>
      </c>
      <c r="C4" s="1" t="s">
        <v>131</v>
      </c>
      <c r="D4" s="1" t="s">
        <v>132</v>
      </c>
      <c r="E4" s="5">
        <v>530200</v>
      </c>
      <c r="F4" s="5">
        <v>530200</v>
      </c>
      <c r="G4" s="5">
        <v>10604</v>
      </c>
      <c r="H4" s="4"/>
    </row>
    <row r="5" ht="20" customHeight="1" spans="1:8">
      <c r="A5" s="1">
        <v>2</v>
      </c>
      <c r="B5" s="1" t="s">
        <v>130</v>
      </c>
      <c r="C5" s="1" t="s">
        <v>133</v>
      </c>
      <c r="D5" s="1" t="s">
        <v>132</v>
      </c>
      <c r="E5" s="5">
        <v>473800</v>
      </c>
      <c r="F5" s="5">
        <v>473800</v>
      </c>
      <c r="G5" s="5">
        <v>9476</v>
      </c>
      <c r="H5" s="4"/>
    </row>
    <row r="6" ht="20" customHeight="1" spans="1:8">
      <c r="A6" s="1">
        <v>3</v>
      </c>
      <c r="B6" s="1" t="s">
        <v>130</v>
      </c>
      <c r="C6" s="1" t="s">
        <v>134</v>
      </c>
      <c r="D6" s="1" t="s">
        <v>132</v>
      </c>
      <c r="E6" s="5">
        <v>508100</v>
      </c>
      <c r="F6" s="5">
        <v>508100</v>
      </c>
      <c r="G6" s="5">
        <v>10162</v>
      </c>
      <c r="H6" s="4"/>
    </row>
    <row r="7" ht="20" customHeight="1" spans="1:8">
      <c r="A7" s="1">
        <v>4</v>
      </c>
      <c r="B7" s="1" t="s">
        <v>130</v>
      </c>
      <c r="C7" s="1" t="s">
        <v>135</v>
      </c>
      <c r="D7" s="1" t="s">
        <v>132</v>
      </c>
      <c r="E7" s="5">
        <v>482800</v>
      </c>
      <c r="F7" s="5">
        <v>482800</v>
      </c>
      <c r="G7" s="5">
        <v>9656</v>
      </c>
      <c r="H7" s="4"/>
    </row>
    <row r="8" ht="20" customHeight="1" spans="1:8">
      <c r="A8" s="1">
        <v>5</v>
      </c>
      <c r="B8" s="1" t="s">
        <v>130</v>
      </c>
      <c r="C8" s="1" t="s">
        <v>136</v>
      </c>
      <c r="D8" s="1" t="s">
        <v>137</v>
      </c>
      <c r="E8" s="5">
        <v>507700</v>
      </c>
      <c r="F8" s="5">
        <v>507700</v>
      </c>
      <c r="G8" s="5">
        <v>10154</v>
      </c>
      <c r="H8" s="4"/>
    </row>
    <row r="9" ht="20" customHeight="1" spans="1:8">
      <c r="A9" s="1">
        <v>6</v>
      </c>
      <c r="B9" s="1" t="s">
        <v>130</v>
      </c>
      <c r="C9" s="1" t="s">
        <v>138</v>
      </c>
      <c r="D9" s="1" t="s">
        <v>132</v>
      </c>
      <c r="E9" s="5">
        <v>298500</v>
      </c>
      <c r="F9" s="5">
        <v>298500</v>
      </c>
      <c r="G9" s="5">
        <v>5970</v>
      </c>
      <c r="H9" s="4"/>
    </row>
    <row r="10" ht="20" customHeight="1" spans="1:8">
      <c r="A10" s="1">
        <v>7</v>
      </c>
      <c r="B10" s="1" t="s">
        <v>130</v>
      </c>
      <c r="C10" s="1" t="s">
        <v>139</v>
      </c>
      <c r="D10" s="1" t="s">
        <v>132</v>
      </c>
      <c r="E10" s="5">
        <v>247900</v>
      </c>
      <c r="F10" s="5">
        <v>247900</v>
      </c>
      <c r="G10" s="5">
        <v>4958</v>
      </c>
      <c r="H10" s="4"/>
    </row>
    <row r="11" ht="20" customHeight="1" spans="1:8">
      <c r="A11" s="1">
        <v>8</v>
      </c>
      <c r="B11" s="1" t="s">
        <v>130</v>
      </c>
      <c r="C11" s="1" t="s">
        <v>140</v>
      </c>
      <c r="D11" s="1" t="s">
        <v>132</v>
      </c>
      <c r="E11" s="5">
        <v>274900</v>
      </c>
      <c r="F11" s="5">
        <v>274900</v>
      </c>
      <c r="G11" s="5">
        <v>5498</v>
      </c>
      <c r="H11" s="4"/>
    </row>
    <row r="12" ht="20" customHeight="1" spans="1:8">
      <c r="A12" s="1">
        <v>9</v>
      </c>
      <c r="B12" s="1" t="s">
        <v>130</v>
      </c>
      <c r="C12" s="1" t="s">
        <v>141</v>
      </c>
      <c r="D12" s="1" t="s">
        <v>132</v>
      </c>
      <c r="E12" s="5">
        <v>308900</v>
      </c>
      <c r="F12" s="5">
        <v>308900</v>
      </c>
      <c r="G12" s="5">
        <v>6178</v>
      </c>
      <c r="H12" s="4"/>
    </row>
    <row r="13" ht="20" customHeight="1" spans="1:8">
      <c r="A13" s="1">
        <v>10</v>
      </c>
      <c r="B13" s="1" t="s">
        <v>130</v>
      </c>
      <c r="C13" s="1" t="s">
        <v>142</v>
      </c>
      <c r="D13" s="1" t="s">
        <v>132</v>
      </c>
      <c r="E13" s="5">
        <v>338300</v>
      </c>
      <c r="F13" s="5">
        <v>338300</v>
      </c>
      <c r="G13" s="5">
        <v>6766</v>
      </c>
      <c r="H13" s="4"/>
    </row>
    <row r="14" ht="20" customHeight="1" spans="1:8">
      <c r="A14" s="1">
        <v>11</v>
      </c>
      <c r="B14" s="1" t="s">
        <v>130</v>
      </c>
      <c r="C14" s="1" t="s">
        <v>143</v>
      </c>
      <c r="D14" s="1" t="s">
        <v>132</v>
      </c>
      <c r="E14" s="5">
        <v>326300</v>
      </c>
      <c r="F14" s="5">
        <v>326300</v>
      </c>
      <c r="G14" s="5">
        <v>6526</v>
      </c>
      <c r="H14" s="4"/>
    </row>
    <row r="15" ht="20" customHeight="1" spans="1:8">
      <c r="A15" s="1">
        <v>12</v>
      </c>
      <c r="B15" s="1" t="s">
        <v>130</v>
      </c>
      <c r="C15" s="1" t="s">
        <v>144</v>
      </c>
      <c r="D15" s="1" t="s">
        <v>132</v>
      </c>
      <c r="E15" s="5">
        <v>354500</v>
      </c>
      <c r="F15" s="5">
        <v>354500</v>
      </c>
      <c r="G15" s="5">
        <v>7090</v>
      </c>
      <c r="H15" s="4"/>
    </row>
    <row r="16" ht="20" customHeight="1" spans="1:8">
      <c r="A16" s="1">
        <v>13</v>
      </c>
      <c r="B16" s="1" t="s">
        <v>130</v>
      </c>
      <c r="C16" s="1" t="s">
        <v>145</v>
      </c>
      <c r="D16" s="1" t="s">
        <v>132</v>
      </c>
      <c r="E16" s="5">
        <v>323400</v>
      </c>
      <c r="F16" s="5">
        <v>323400</v>
      </c>
      <c r="G16" s="5">
        <v>6468</v>
      </c>
      <c r="H16" s="4"/>
    </row>
    <row r="17" ht="20" customHeight="1" spans="1:8">
      <c r="A17" s="1">
        <v>14</v>
      </c>
      <c r="B17" s="1" t="s">
        <v>130</v>
      </c>
      <c r="C17" s="1" t="s">
        <v>146</v>
      </c>
      <c r="D17" s="1" t="s">
        <v>132</v>
      </c>
      <c r="E17" s="5">
        <v>308500</v>
      </c>
      <c r="F17" s="5">
        <v>308500</v>
      </c>
      <c r="G17" s="5">
        <v>6170</v>
      </c>
      <c r="H17" s="4"/>
    </row>
    <row r="18" ht="20" customHeight="1" spans="1:8">
      <c r="A18" s="1">
        <v>15</v>
      </c>
      <c r="B18" s="1" t="s">
        <v>130</v>
      </c>
      <c r="C18" s="1" t="s">
        <v>147</v>
      </c>
      <c r="D18" s="1" t="s">
        <v>132</v>
      </c>
      <c r="E18" s="5">
        <v>368300</v>
      </c>
      <c r="F18" s="5">
        <v>368300</v>
      </c>
      <c r="G18" s="5">
        <v>7366</v>
      </c>
      <c r="H18" s="4"/>
    </row>
    <row r="19" ht="20" customHeight="1" spans="1:8">
      <c r="A19" s="1">
        <v>16</v>
      </c>
      <c r="B19" s="1" t="s">
        <v>130</v>
      </c>
      <c r="C19" s="1" t="s">
        <v>148</v>
      </c>
      <c r="D19" s="1" t="s">
        <v>132</v>
      </c>
      <c r="E19" s="5">
        <v>622600</v>
      </c>
      <c r="F19" s="5">
        <v>622600</v>
      </c>
      <c r="G19" s="5">
        <v>12452</v>
      </c>
      <c r="H19" s="4"/>
    </row>
    <row r="20" ht="20" customHeight="1" spans="1:8">
      <c r="A20" s="1">
        <v>17</v>
      </c>
      <c r="B20" s="1" t="s">
        <v>130</v>
      </c>
      <c r="C20" s="1" t="s">
        <v>149</v>
      </c>
      <c r="D20" s="1" t="s">
        <v>132</v>
      </c>
      <c r="E20" s="5">
        <v>456000</v>
      </c>
      <c r="F20" s="5">
        <v>456000</v>
      </c>
      <c r="G20" s="5">
        <v>9120</v>
      </c>
      <c r="H20" s="4"/>
    </row>
    <row r="21" ht="20" customHeight="1" spans="1:8">
      <c r="A21" s="1">
        <v>18</v>
      </c>
      <c r="B21" s="1" t="s">
        <v>130</v>
      </c>
      <c r="C21" s="1" t="s">
        <v>150</v>
      </c>
      <c r="D21" s="1" t="s">
        <v>132</v>
      </c>
      <c r="E21" s="5">
        <v>615750</v>
      </c>
      <c r="F21" s="5">
        <v>615750</v>
      </c>
      <c r="G21" s="5">
        <v>12315</v>
      </c>
      <c r="H21" s="4"/>
    </row>
    <row r="22" ht="20" customHeight="1" spans="1:8">
      <c r="A22" s="1">
        <v>19</v>
      </c>
      <c r="B22" s="1" t="s">
        <v>130</v>
      </c>
      <c r="C22" s="1" t="s">
        <v>151</v>
      </c>
      <c r="D22" s="1" t="s">
        <v>132</v>
      </c>
      <c r="E22" s="5">
        <v>430780</v>
      </c>
      <c r="F22" s="5">
        <v>430780</v>
      </c>
      <c r="G22" s="5">
        <v>8615.6</v>
      </c>
      <c r="H22" s="4"/>
    </row>
    <row r="23" ht="20" customHeight="1" spans="1:8">
      <c r="A23" s="1">
        <v>20</v>
      </c>
      <c r="B23" s="1" t="s">
        <v>130</v>
      </c>
      <c r="C23" s="1" t="s">
        <v>152</v>
      </c>
      <c r="D23" s="1" t="s">
        <v>132</v>
      </c>
      <c r="E23" s="5">
        <v>426200</v>
      </c>
      <c r="F23" s="5">
        <v>426200</v>
      </c>
      <c r="G23" s="5">
        <v>8524</v>
      </c>
      <c r="H23" s="4"/>
    </row>
    <row r="24" ht="20" customHeight="1" spans="1:8">
      <c r="A24" s="1">
        <v>21</v>
      </c>
      <c r="B24" s="1" t="s">
        <v>130</v>
      </c>
      <c r="C24" s="1" t="s">
        <v>153</v>
      </c>
      <c r="D24" s="1" t="s">
        <v>137</v>
      </c>
      <c r="E24" s="5">
        <v>457900</v>
      </c>
      <c r="F24" s="5">
        <v>457900</v>
      </c>
      <c r="G24" s="5">
        <v>9158</v>
      </c>
      <c r="H24" s="4"/>
    </row>
    <row r="25" ht="20" customHeight="1" spans="1:8">
      <c r="A25" s="1">
        <v>22</v>
      </c>
      <c r="B25" s="1" t="s">
        <v>130</v>
      </c>
      <c r="C25" s="1" t="s">
        <v>154</v>
      </c>
      <c r="D25" s="1" t="s">
        <v>137</v>
      </c>
      <c r="E25" s="5">
        <v>298200</v>
      </c>
      <c r="F25" s="5">
        <v>298200</v>
      </c>
      <c r="G25" s="5">
        <v>5964</v>
      </c>
      <c r="H25" s="4"/>
    </row>
    <row r="26" ht="20" customHeight="1" spans="1:8">
      <c r="A26" s="1">
        <v>23</v>
      </c>
      <c r="B26" s="1" t="s">
        <v>130</v>
      </c>
      <c r="C26" s="1" t="s">
        <v>155</v>
      </c>
      <c r="D26" s="1" t="s">
        <v>137</v>
      </c>
      <c r="E26" s="5">
        <v>272800</v>
      </c>
      <c r="F26" s="5">
        <v>272800</v>
      </c>
      <c r="G26" s="5">
        <v>5456</v>
      </c>
      <c r="H26" s="4"/>
    </row>
    <row r="27" ht="20" customHeight="1" spans="1:8">
      <c r="A27" s="1">
        <v>24</v>
      </c>
      <c r="B27" s="1" t="s">
        <v>130</v>
      </c>
      <c r="C27" s="1" t="s">
        <v>156</v>
      </c>
      <c r="D27" s="1" t="s">
        <v>132</v>
      </c>
      <c r="E27" s="5">
        <v>333200</v>
      </c>
      <c r="F27" s="5">
        <v>333200</v>
      </c>
      <c r="G27" s="5">
        <v>6664</v>
      </c>
      <c r="H27" s="4"/>
    </row>
    <row r="28" ht="20" customHeight="1" spans="1:8">
      <c r="A28" s="1">
        <v>25</v>
      </c>
      <c r="B28" s="1" t="s">
        <v>130</v>
      </c>
      <c r="C28" s="1" t="s">
        <v>157</v>
      </c>
      <c r="D28" s="1" t="s">
        <v>132</v>
      </c>
      <c r="E28" s="5">
        <v>326100</v>
      </c>
      <c r="F28" s="5">
        <v>326100</v>
      </c>
      <c r="G28" s="5">
        <v>6522</v>
      </c>
      <c r="H28" s="4"/>
    </row>
    <row r="29" ht="20" customHeight="1" spans="1:8">
      <c r="A29" s="1">
        <v>26</v>
      </c>
      <c r="B29" s="1" t="s">
        <v>130</v>
      </c>
      <c r="C29" s="1" t="s">
        <v>158</v>
      </c>
      <c r="D29" s="1" t="s">
        <v>132</v>
      </c>
      <c r="E29" s="5">
        <v>343200</v>
      </c>
      <c r="F29" s="5">
        <v>343200</v>
      </c>
      <c r="G29" s="5">
        <v>6864</v>
      </c>
      <c r="H29" s="4"/>
    </row>
    <row r="30" ht="20" customHeight="1" spans="1:8">
      <c r="A30" s="1">
        <v>27</v>
      </c>
      <c r="B30" s="1" t="s">
        <v>130</v>
      </c>
      <c r="C30" s="1" t="s">
        <v>159</v>
      </c>
      <c r="D30" s="1" t="s">
        <v>132</v>
      </c>
      <c r="E30" s="5">
        <v>203500</v>
      </c>
      <c r="F30" s="5">
        <v>203500</v>
      </c>
      <c r="G30" s="5">
        <v>4070</v>
      </c>
      <c r="H30" s="4"/>
    </row>
    <row r="31" ht="20" customHeight="1" spans="1:8">
      <c r="A31" s="1">
        <v>28</v>
      </c>
      <c r="B31" s="1" t="s">
        <v>130</v>
      </c>
      <c r="C31" s="1" t="s">
        <v>160</v>
      </c>
      <c r="D31" s="1" t="s">
        <v>132</v>
      </c>
      <c r="E31" s="5">
        <v>521800</v>
      </c>
      <c r="F31" s="5">
        <v>521800</v>
      </c>
      <c r="G31" s="5">
        <v>10436</v>
      </c>
      <c r="H31" s="4"/>
    </row>
    <row r="32" ht="20" customHeight="1" spans="1:8">
      <c r="A32" s="1">
        <v>29</v>
      </c>
      <c r="B32" s="1" t="s">
        <v>130</v>
      </c>
      <c r="C32" s="1" t="s">
        <v>161</v>
      </c>
      <c r="D32" s="1" t="s">
        <v>132</v>
      </c>
      <c r="E32" s="5">
        <v>410800</v>
      </c>
      <c r="F32" s="5">
        <v>410800</v>
      </c>
      <c r="G32" s="5">
        <v>8216</v>
      </c>
      <c r="H32" s="4"/>
    </row>
    <row r="33" ht="20" customHeight="1" spans="1:8">
      <c r="A33" s="1">
        <v>30</v>
      </c>
      <c r="B33" s="1" t="s">
        <v>130</v>
      </c>
      <c r="C33" s="1" t="s">
        <v>162</v>
      </c>
      <c r="D33" s="1" t="s">
        <v>132</v>
      </c>
      <c r="E33" s="5">
        <v>500800</v>
      </c>
      <c r="F33" s="5">
        <v>500800</v>
      </c>
      <c r="G33" s="5">
        <v>10016</v>
      </c>
      <c r="H33" s="4"/>
    </row>
    <row r="34" ht="20" customHeight="1" spans="1:8">
      <c r="A34" s="1">
        <v>31</v>
      </c>
      <c r="B34" s="1" t="s">
        <v>130</v>
      </c>
      <c r="C34" s="1" t="s">
        <v>163</v>
      </c>
      <c r="D34" s="1" t="s">
        <v>137</v>
      </c>
      <c r="E34" s="5">
        <v>367900</v>
      </c>
      <c r="F34" s="5">
        <v>367900</v>
      </c>
      <c r="G34" s="5">
        <v>7358</v>
      </c>
      <c r="H34" s="4"/>
    </row>
    <row r="35" ht="20" customHeight="1" spans="1:8">
      <c r="A35" s="1">
        <v>32</v>
      </c>
      <c r="B35" s="1" t="s">
        <v>130</v>
      </c>
      <c r="C35" s="1" t="s">
        <v>164</v>
      </c>
      <c r="D35" s="1" t="s">
        <v>132</v>
      </c>
      <c r="E35" s="5">
        <v>208100</v>
      </c>
      <c r="F35" s="5">
        <v>208100</v>
      </c>
      <c r="G35" s="5">
        <v>4162</v>
      </c>
      <c r="H35" s="4"/>
    </row>
    <row r="36" ht="20" customHeight="1" spans="1:8">
      <c r="A36" s="1">
        <v>33</v>
      </c>
      <c r="B36" s="1" t="s">
        <v>130</v>
      </c>
      <c r="C36" s="1" t="s">
        <v>165</v>
      </c>
      <c r="D36" s="1" t="s">
        <v>137</v>
      </c>
      <c r="E36" s="5">
        <v>378100</v>
      </c>
      <c r="F36" s="5">
        <v>378100</v>
      </c>
      <c r="G36" s="5">
        <v>7562</v>
      </c>
      <c r="H36" s="4"/>
    </row>
    <row r="37" ht="20" customHeight="1" spans="1:8">
      <c r="A37" s="1">
        <v>34</v>
      </c>
      <c r="B37" s="1" t="s">
        <v>130</v>
      </c>
      <c r="C37" s="1" t="s">
        <v>166</v>
      </c>
      <c r="D37" s="1" t="s">
        <v>39</v>
      </c>
      <c r="E37" s="5">
        <v>290000</v>
      </c>
      <c r="F37" s="5">
        <v>290000</v>
      </c>
      <c r="G37" s="5">
        <v>5800</v>
      </c>
      <c r="H37" s="4"/>
    </row>
    <row r="38" ht="20" customHeight="1" spans="1:8">
      <c r="A38" s="1">
        <v>35</v>
      </c>
      <c r="B38" s="1" t="s">
        <v>130</v>
      </c>
      <c r="C38" s="1" t="s">
        <v>167</v>
      </c>
      <c r="D38" s="1" t="s">
        <v>168</v>
      </c>
      <c r="E38" s="5">
        <v>300000</v>
      </c>
      <c r="F38" s="5">
        <v>300000</v>
      </c>
      <c r="G38" s="5">
        <v>6000</v>
      </c>
      <c r="H38" s="4"/>
    </row>
    <row r="39" ht="20" customHeight="1" spans="1:8">
      <c r="A39" s="1">
        <v>36</v>
      </c>
      <c r="B39" s="1" t="s">
        <v>130</v>
      </c>
      <c r="C39" s="1" t="s">
        <v>169</v>
      </c>
      <c r="D39" s="1" t="s">
        <v>39</v>
      </c>
      <c r="E39" s="5">
        <v>130000</v>
      </c>
      <c r="F39" s="5">
        <v>130000</v>
      </c>
      <c r="G39" s="5">
        <v>2600</v>
      </c>
      <c r="H39" s="4"/>
    </row>
    <row r="40" ht="20" customHeight="1" spans="1:8">
      <c r="A40" s="6" t="s">
        <v>57</v>
      </c>
      <c r="B40" s="7"/>
      <c r="C40" s="7"/>
      <c r="D40" s="7"/>
      <c r="E40" s="5">
        <v>14341430</v>
      </c>
      <c r="F40" s="5">
        <v>14341430</v>
      </c>
      <c r="G40" s="5">
        <f>SUM(G4:G39)</f>
        <v>270916.6</v>
      </c>
      <c r="H40" s="4"/>
    </row>
    <row r="41" ht="20" customHeight="1" spans="1:8">
      <c r="A41" s="1">
        <v>37</v>
      </c>
      <c r="B41" s="1" t="s">
        <v>170</v>
      </c>
      <c r="C41" s="1"/>
      <c r="D41" s="1" t="s">
        <v>171</v>
      </c>
      <c r="E41" s="5">
        <v>6710284762</v>
      </c>
      <c r="F41" s="5">
        <v>6710284762</v>
      </c>
      <c r="G41" s="5">
        <v>500000</v>
      </c>
      <c r="H41" s="4"/>
    </row>
    <row r="42" ht="67.5" spans="1:8">
      <c r="A42" s="1">
        <v>38</v>
      </c>
      <c r="B42" s="1" t="s">
        <v>170</v>
      </c>
      <c r="C42" s="1"/>
      <c r="D42" s="1" t="s">
        <v>172</v>
      </c>
      <c r="E42" s="5">
        <v>52833500.72</v>
      </c>
      <c r="F42" s="5">
        <v>52833500.72</v>
      </c>
      <c r="G42" s="5" t="s">
        <v>173</v>
      </c>
      <c r="H42" s="8" t="s">
        <v>174</v>
      </c>
    </row>
    <row r="43" ht="20" customHeight="1" spans="1:8">
      <c r="A43" s="6" t="s">
        <v>57</v>
      </c>
      <c r="B43" s="7"/>
      <c r="C43" s="7"/>
      <c r="D43" s="7"/>
      <c r="E43" s="5">
        <v>6763118262.72</v>
      </c>
      <c r="F43" s="5">
        <v>6763118262.72</v>
      </c>
      <c r="G43" s="5">
        <f>SUM(G41)</f>
        <v>500000</v>
      </c>
      <c r="H43" s="4"/>
    </row>
    <row r="44" ht="20" customHeight="1" spans="1:8">
      <c r="A44" s="1" t="s">
        <v>175</v>
      </c>
      <c r="B44" s="1"/>
      <c r="C44" s="1" t="s">
        <v>175</v>
      </c>
      <c r="D44" s="1"/>
      <c r="E44" s="5">
        <v>6777459692.72</v>
      </c>
      <c r="F44" s="5">
        <v>6777459692.72</v>
      </c>
      <c r="G44" s="5">
        <f>SUM(G43,G40)</f>
        <v>770916.6</v>
      </c>
      <c r="H44" s="4"/>
    </row>
  </sheetData>
  <mergeCells count="4">
    <mergeCell ref="A40:D40"/>
    <mergeCell ref="A43:D43"/>
    <mergeCell ref="H1:H2"/>
    <mergeCell ref="A1: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Sheet1 (2)</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dc:creator>
  <cp:lastModifiedBy>鲈鱼</cp:lastModifiedBy>
  <dcterms:created xsi:type="dcterms:W3CDTF">2022-02-16T01:19:00Z</dcterms:created>
  <cp:lastPrinted>2022-05-12T06:13:00Z</cp:lastPrinted>
  <dcterms:modified xsi:type="dcterms:W3CDTF">2022-11-25T07:49:32Z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73F90C82FFFB4492B9D0A136D8450791</vt:lpwstr>
  </property>
  <property fmtid="{D5CDD505-2E9C-101B-9397-08002B2CF9AE}" pid="3" name="KSOProductBuildVer">
    <vt:lpwstr>2052-11.1.0.12598</vt:lpwstr>
  </property>
</Properties>
</file>